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ls\Dropbox\Bio-Protocol\"/>
    </mc:Choice>
  </mc:AlternateContent>
  <bookViews>
    <workbookView xWindow="0" yWindow="0" windowWidth="28800" windowHeight="12525"/>
  </bookViews>
  <sheets>
    <sheet name="Overnight dilution calculatio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0" i="1" l="1"/>
  <c r="R24" i="1"/>
  <c r="S24" i="1"/>
  <c r="T24" i="1"/>
  <c r="U24" i="1"/>
  <c r="Q24" i="1"/>
  <c r="Q25" i="1"/>
  <c r="Q26" i="1" s="1"/>
  <c r="Q28" i="1" s="1"/>
  <c r="Q18" i="1" l="1"/>
  <c r="U27" i="1"/>
  <c r="T27" i="1"/>
  <c r="S27" i="1"/>
  <c r="R27" i="1"/>
  <c r="Q27" i="1"/>
  <c r="U22" i="1"/>
  <c r="T22" i="1"/>
  <c r="S22" i="1"/>
  <c r="R22" i="1"/>
  <c r="Q22" i="1"/>
  <c r="U21" i="1"/>
  <c r="T21" i="1"/>
  <c r="S21" i="1"/>
  <c r="R21" i="1"/>
  <c r="Q21" i="1"/>
  <c r="U20" i="1"/>
  <c r="T20" i="1"/>
  <c r="S20" i="1"/>
  <c r="R20" i="1"/>
  <c r="Q20" i="1"/>
  <c r="U19" i="1"/>
  <c r="T19" i="1"/>
  <c r="S19" i="1"/>
  <c r="R19" i="1"/>
  <c r="Q19" i="1"/>
  <c r="U18" i="1"/>
  <c r="T18" i="1"/>
  <c r="S18" i="1"/>
  <c r="R18" i="1"/>
  <c r="U17" i="1"/>
  <c r="T17" i="1"/>
  <c r="S17" i="1"/>
  <c r="R17" i="1"/>
  <c r="Q17" i="1"/>
  <c r="U16" i="1"/>
  <c r="T16" i="1"/>
  <c r="S16" i="1"/>
  <c r="R16" i="1"/>
  <c r="Q16" i="1"/>
  <c r="O14" i="1"/>
  <c r="O13" i="1"/>
  <c r="P13" i="1" s="1"/>
  <c r="P21" i="1" s="1"/>
  <c r="O12" i="1"/>
  <c r="P12" i="1" s="1"/>
  <c r="P20" i="1" s="1"/>
  <c r="O11" i="1"/>
  <c r="P11" i="1" s="1"/>
  <c r="O10" i="1"/>
  <c r="P10" i="1" s="1"/>
  <c r="P18" i="1" s="1"/>
  <c r="O9" i="1"/>
  <c r="P9" i="1" s="1"/>
  <c r="P17" i="1" s="1"/>
  <c r="P14" i="1" l="1"/>
  <c r="P22" i="1" s="1"/>
  <c r="U25" i="1"/>
  <c r="U26" i="1" s="1"/>
  <c r="U28" i="1" s="1"/>
  <c r="U30" i="1" s="1"/>
  <c r="S25" i="1"/>
  <c r="S26" i="1" s="1"/>
  <c r="S28" i="1" s="1"/>
  <c r="S30" i="1" s="1"/>
  <c r="P19" i="1"/>
  <c r="T25" i="1"/>
  <c r="T26" i="1" s="1"/>
  <c r="T28" i="1" s="1"/>
  <c r="T30" i="1" s="1"/>
  <c r="R25" i="1" l="1"/>
  <c r="R26" i="1" s="1"/>
  <c r="R28" i="1" s="1"/>
  <c r="R30" i="1" s="1"/>
</calcChain>
</file>

<file path=xl/sharedStrings.xml><?xml version="1.0" encoding="utf-8"?>
<sst xmlns="http://schemas.openxmlformats.org/spreadsheetml/2006/main" count="49" uniqueCount="47">
  <si>
    <t>log</t>
  </si>
  <si>
    <t>ODthen</t>
  </si>
  <si>
    <t>d</t>
  </si>
  <si>
    <t>desired duration of growth (min)</t>
  </si>
  <si>
    <t>d (min)</t>
  </si>
  <si>
    <t>g</t>
  </si>
  <si>
    <t>number of generations</t>
  </si>
  <si>
    <t>v</t>
  </si>
  <si>
    <t>dilution factor</t>
    <phoneticPr fontId="0"/>
  </si>
  <si>
    <t>OD then</t>
    <phoneticPr fontId="0"/>
  </si>
  <si>
    <t>OD as expected after growth period</t>
    <phoneticPr fontId="0"/>
  </si>
  <si>
    <t>time</t>
  </si>
  <si>
    <t>duration</t>
  </si>
  <si>
    <t>2log OD</t>
  </si>
  <si>
    <t>slope</t>
  </si>
  <si>
    <t>ODnow</t>
  </si>
  <si>
    <t>Vol (ul)</t>
  </si>
  <si>
    <t>add(ul)</t>
  </si>
  <si>
    <t>Instructions for calculationg dilution factors for overnight cultures</t>
  </si>
  <si>
    <t>Step1</t>
  </si>
  <si>
    <t>Determine how much time will have passed before the next OD measurements take place</t>
  </si>
  <si>
    <t>Decide at what OD450 value the cultures are required to be and enter it in the appropriate cell</t>
  </si>
  <si>
    <t>Step 2</t>
  </si>
  <si>
    <t xml:space="preserve">Step 0 </t>
  </si>
  <si>
    <t>During the day periodically measure OD450 values of your growing cultures</t>
  </si>
  <si>
    <t>Fill in the time points and OD450 values in the appropriate cells</t>
  </si>
  <si>
    <t>Step 3</t>
  </si>
  <si>
    <t xml:space="preserve">When the cultures need to be diluted fill in the last timepoint and OD450 value in the </t>
  </si>
  <si>
    <t>correct cells but also in the Odnow row for calculating the dilution factors.</t>
  </si>
  <si>
    <t xml:space="preserve">step 4 </t>
  </si>
  <si>
    <t>Fill in the end volume of your diluted culture in the approriate row of cells</t>
  </si>
  <si>
    <t>TD = 1/ slope of 2log OD450 curve</t>
  </si>
  <si>
    <t>TD</t>
  </si>
  <si>
    <t>Then it calculates how many generations are required from the required OD the next morning</t>
  </si>
  <si>
    <t>to the Odnow using the already calculated TD</t>
  </si>
  <si>
    <t>(d) (in minutes). Enter this in the appropriate cell</t>
  </si>
  <si>
    <t>g = d/TD</t>
  </si>
  <si>
    <t>The Sheet will now have calculated the TD of your cultures*</t>
  </si>
  <si>
    <t>* The calculation of the slope can be adjusted if, for instance, the cultures show a lag period</t>
  </si>
  <si>
    <t>Knowing g the required dilution factor can be calculated</t>
  </si>
  <si>
    <t>v= 2nd power(g)*(ODnow/ODthen)</t>
  </si>
  <si>
    <t>Finally the fraction volume of current culture to be part of the new volume is calculated</t>
  </si>
  <si>
    <t>add = vol/v</t>
  </si>
  <si>
    <t>Step 5</t>
  </si>
  <si>
    <t>Make the overnight dilution</t>
  </si>
  <si>
    <t>only the indicated cells as per the following instructions</t>
  </si>
  <si>
    <t>This sheet can be fully customized to a users needs but could also be used as a black box by filling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</si>
</sst>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"/>
    <numFmt numFmtId="166" formatCode="0.0"/>
  </numFmts>
  <fonts count="19" x14ac:knownFonts="1">
    <font>
      <sz val="11"/>
      <color theme="1"/>
      <name val="Calibri"/>
      <family val="2"/>
      <scheme val="minor"/>
    </font>
    <font>
      <sz val="8"/>
      <name val="Verdana"/>
    </font>
    <font>
      <sz val="8"/>
      <color indexed="23"/>
      <name val="Verdana"/>
    </font>
    <font>
      <b/>
      <sz val="8"/>
      <name val="Verdana"/>
    </font>
    <font>
      <b/>
      <sz val="10"/>
      <color indexed="12"/>
      <name val="Verdana"/>
    </font>
    <font>
      <b/>
      <sz val="8"/>
      <color indexed="60"/>
      <name val="Verdana"/>
      <family val="2"/>
    </font>
    <font>
      <sz val="8"/>
      <color indexed="12"/>
      <name val="Verdana"/>
    </font>
    <font>
      <sz val="8"/>
      <color indexed="55"/>
      <name val="Verdana"/>
    </font>
    <font>
      <b/>
      <sz val="8"/>
      <color indexed="16"/>
      <name val="Verdana"/>
    </font>
    <font>
      <b/>
      <sz val="8"/>
      <name val="Verdana"/>
      <family val="2"/>
    </font>
    <font>
      <sz val="8"/>
      <color indexed="12"/>
      <name val="Verdana"/>
      <family val="2"/>
    </font>
    <font>
      <b/>
      <sz val="14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b/>
      <i/>
      <u/>
      <sz val="10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/>
    <xf numFmtId="20" fontId="1" fillId="0" borderId="0" xfId="0" applyNumberFormat="1" applyFont="1" applyBorder="1" applyAlignment="1">
      <alignment horizontal="center"/>
    </xf>
    <xf numFmtId="20" fontId="6" fillId="0" borderId="0" xfId="0" applyNumberFormat="1" applyFont="1" applyBorder="1" applyAlignment="1">
      <alignment horizontal="center"/>
    </xf>
    <xf numFmtId="20" fontId="2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  <xf numFmtId="164" fontId="1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/>
    <xf numFmtId="0" fontId="7" fillId="0" borderId="0" xfId="0" applyFont="1" applyBorder="1" applyAlignment="1">
      <alignment horizontal="center"/>
    </xf>
    <xf numFmtId="165" fontId="7" fillId="0" borderId="0" xfId="0" applyNumberFormat="1" applyFont="1" applyFill="1" applyBorder="1" applyAlignment="1">
      <alignment horizontal="center"/>
    </xf>
    <xf numFmtId="166" fontId="1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165" fontId="1" fillId="0" borderId="0" xfId="0" applyNumberFormat="1" applyFont="1" applyFill="1" applyBorder="1" applyAlignment="1">
      <alignment horizontal="center"/>
    </xf>
    <xf numFmtId="166" fontId="3" fillId="0" borderId="0" xfId="0" applyNumberFormat="1" applyFont="1" applyBorder="1" applyAlignment="1">
      <alignment horizontal="center"/>
    </xf>
    <xf numFmtId="1" fontId="3" fillId="0" borderId="0" xfId="0" applyNumberFormat="1" applyFont="1"/>
    <xf numFmtId="166" fontId="7" fillId="0" borderId="0" xfId="0" applyNumberFormat="1" applyFont="1" applyBorder="1" applyAlignment="1">
      <alignment horizontal="center"/>
    </xf>
    <xf numFmtId="1" fontId="7" fillId="0" borderId="0" xfId="0" applyNumberFormat="1" applyFont="1" applyBorder="1" applyAlignment="1">
      <alignment horizontal="center"/>
    </xf>
    <xf numFmtId="0" fontId="3" fillId="0" borderId="0" xfId="0" applyFont="1"/>
    <xf numFmtId="0" fontId="8" fillId="0" borderId="0" xfId="0" applyFont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1" fontId="1" fillId="0" borderId="0" xfId="0" applyNumberFormat="1" applyFont="1"/>
    <xf numFmtId="0" fontId="9" fillId="0" borderId="0" xfId="0" applyFont="1" applyBorder="1" applyAlignment="1">
      <alignment horizontal="center"/>
    </xf>
    <xf numFmtId="0" fontId="9" fillId="0" borderId="0" xfId="0" applyFont="1"/>
    <xf numFmtId="0" fontId="1" fillId="0" borderId="0" xfId="0" applyNumberFormat="1" applyFont="1" applyBorder="1" applyAlignment="1">
      <alignment horizontal="center"/>
    </xf>
    <xf numFmtId="20" fontId="10" fillId="2" borderId="6" xfId="0" applyNumberFormat="1" applyFont="1" applyFill="1" applyBorder="1" applyAlignment="1">
      <alignment horizontal="center"/>
    </xf>
    <xf numFmtId="20" fontId="10" fillId="2" borderId="7" xfId="0" applyNumberFormat="1" applyFont="1" applyFill="1" applyBorder="1" applyAlignment="1">
      <alignment horizontal="center"/>
    </xf>
    <xf numFmtId="164" fontId="10" fillId="2" borderId="0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64" fontId="10" fillId="2" borderId="9" xfId="0" applyNumberFormat="1" applyFont="1" applyFill="1" applyBorder="1" applyAlignment="1">
      <alignment horizontal="center"/>
    </xf>
    <xf numFmtId="164" fontId="10" fillId="2" borderId="10" xfId="0" applyNumberFormat="1" applyFont="1" applyFill="1" applyBorder="1" applyAlignment="1">
      <alignment horizontal="center"/>
    </xf>
    <xf numFmtId="164" fontId="10" fillId="2" borderId="11" xfId="0" applyNumberFormat="1" applyFont="1" applyFill="1" applyBorder="1" applyAlignment="1">
      <alignment horizontal="center"/>
    </xf>
    <xf numFmtId="164" fontId="10" fillId="2" borderId="12" xfId="0" applyNumberFormat="1" applyFont="1" applyFill="1" applyBorder="1" applyAlignment="1">
      <alignment horizontal="center"/>
    </xf>
    <xf numFmtId="164" fontId="10" fillId="2" borderId="13" xfId="0" applyNumberFormat="1" applyFont="1" applyFill="1" applyBorder="1" applyAlignment="1">
      <alignment horizontal="center"/>
    </xf>
    <xf numFmtId="0" fontId="2" fillId="0" borderId="5" xfId="0" applyFont="1" applyBorder="1"/>
    <xf numFmtId="164" fontId="1" fillId="2" borderId="17" xfId="0" applyNumberFormat="1" applyFont="1" applyFill="1" applyBorder="1" applyAlignment="1">
      <alignment horizontal="center"/>
    </xf>
    <xf numFmtId="164" fontId="1" fillId="2" borderId="18" xfId="0" applyNumberFormat="1" applyFont="1" applyFill="1" applyBorder="1" applyAlignment="1">
      <alignment horizontal="center"/>
    </xf>
    <xf numFmtId="164" fontId="1" fillId="2" borderId="19" xfId="0" applyNumberFormat="1" applyFont="1" applyFill="1" applyBorder="1" applyAlignment="1">
      <alignment horizontal="center"/>
    </xf>
    <xf numFmtId="0" fontId="11" fillId="3" borderId="9" xfId="0" applyFont="1" applyFill="1" applyBorder="1"/>
    <xf numFmtId="0" fontId="12" fillId="3" borderId="10" xfId="0" applyFont="1" applyFill="1" applyBorder="1"/>
    <xf numFmtId="0" fontId="0" fillId="3" borderId="12" xfId="0" applyFill="1" applyBorder="1"/>
    <xf numFmtId="0" fontId="0" fillId="3" borderId="0" xfId="0" applyFill="1" applyBorder="1"/>
    <xf numFmtId="0" fontId="0" fillId="3" borderId="13" xfId="0" applyFill="1" applyBorder="1"/>
    <xf numFmtId="0" fontId="13" fillId="3" borderId="12" xfId="0" applyFont="1" applyFill="1" applyBorder="1"/>
    <xf numFmtId="0" fontId="13" fillId="3" borderId="0" xfId="0" applyFont="1" applyFill="1" applyBorder="1"/>
    <xf numFmtId="0" fontId="14" fillId="3" borderId="0" xfId="0" applyFont="1" applyFill="1" applyBorder="1"/>
    <xf numFmtId="0" fontId="13" fillId="3" borderId="15" xfId="0" applyFont="1" applyFill="1" applyBorder="1"/>
    <xf numFmtId="0" fontId="15" fillId="3" borderId="10" xfId="0" applyFont="1" applyFill="1" applyBorder="1"/>
    <xf numFmtId="0" fontId="15" fillId="3" borderId="11" xfId="0" applyFont="1" applyFill="1" applyBorder="1"/>
    <xf numFmtId="0" fontId="15" fillId="3" borderId="12" xfId="0" applyFont="1" applyFill="1" applyBorder="1"/>
    <xf numFmtId="0" fontId="15" fillId="3" borderId="0" xfId="0" applyFont="1" applyFill="1" applyBorder="1"/>
    <xf numFmtId="0" fontId="15" fillId="3" borderId="13" xfId="0" applyFont="1" applyFill="1" applyBorder="1"/>
    <xf numFmtId="0" fontId="15" fillId="3" borderId="14" xfId="0" applyFont="1" applyFill="1" applyBorder="1"/>
    <xf numFmtId="0" fontId="15" fillId="3" borderId="15" xfId="0" applyFont="1" applyFill="1" applyBorder="1"/>
    <xf numFmtId="0" fontId="15" fillId="3" borderId="16" xfId="0" applyFont="1" applyFill="1" applyBorder="1"/>
    <xf numFmtId="20" fontId="10" fillId="2" borderId="8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164" fontId="10" fillId="2" borderId="15" xfId="0" applyNumberFormat="1" applyFont="1" applyFill="1" applyBorder="1" applyAlignment="1">
      <alignment horizontal="center"/>
    </xf>
    <xf numFmtId="164" fontId="10" fillId="2" borderId="16" xfId="0" applyNumberFormat="1" applyFont="1" applyFill="1" applyBorder="1" applyAlignment="1">
      <alignment horizontal="center"/>
    </xf>
    <xf numFmtId="166" fontId="1" fillId="0" borderId="9" xfId="0" applyNumberFormat="1" applyFont="1" applyBorder="1" applyAlignment="1">
      <alignment horizontal="center"/>
    </xf>
    <xf numFmtId="166" fontId="1" fillId="0" borderId="10" xfId="0" applyNumberFormat="1" applyFont="1" applyBorder="1" applyAlignment="1">
      <alignment horizontal="center"/>
    </xf>
    <xf numFmtId="166" fontId="1" fillId="0" borderId="11" xfId="0" applyNumberFormat="1" applyFont="1" applyBorder="1" applyAlignment="1">
      <alignment horizontal="center"/>
    </xf>
    <xf numFmtId="166" fontId="1" fillId="0" borderId="12" xfId="0" applyNumberFormat="1" applyFont="1" applyBorder="1" applyAlignment="1">
      <alignment horizontal="center"/>
    </xf>
    <xf numFmtId="166" fontId="1" fillId="0" borderId="13" xfId="0" applyNumberFormat="1" applyFont="1" applyBorder="1" applyAlignment="1">
      <alignment horizontal="center"/>
    </xf>
    <xf numFmtId="166" fontId="1" fillId="0" borderId="14" xfId="0" applyNumberFormat="1" applyFont="1" applyBorder="1" applyAlignment="1">
      <alignment horizontal="center"/>
    </xf>
    <xf numFmtId="166" fontId="1" fillId="0" borderId="15" xfId="0" applyNumberFormat="1" applyFont="1" applyBorder="1" applyAlignment="1">
      <alignment horizontal="center"/>
    </xf>
    <xf numFmtId="166" fontId="1" fillId="0" borderId="16" xfId="0" applyNumberFormat="1" applyFont="1" applyBorder="1" applyAlignment="1">
      <alignment horizontal="center"/>
    </xf>
    <xf numFmtId="0" fontId="16" fillId="3" borderId="0" xfId="0" applyFont="1" applyFill="1" applyBorder="1"/>
    <xf numFmtId="0" fontId="16" fillId="3" borderId="13" xfId="0" applyFont="1" applyFill="1" applyBorder="1"/>
    <xf numFmtId="0" fontId="16" fillId="3" borderId="12" xfId="0" applyFont="1" applyFill="1" applyBorder="1"/>
    <xf numFmtId="0" fontId="17" fillId="3" borderId="12" xfId="0" applyFont="1" applyFill="1" applyBorder="1"/>
    <xf numFmtId="0" fontId="17" fillId="3" borderId="0" xfId="0" applyFont="1" applyFill="1" applyBorder="1"/>
    <xf numFmtId="0" fontId="18" fillId="3" borderId="0" xfId="0" applyFont="1" applyFill="1" applyBorder="1"/>
    <xf numFmtId="0" fontId="16" fillId="2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OD</a:t>
            </a:r>
            <a:r>
              <a:rPr lang="nl-NL" baseline="0"/>
              <a:t>450</a:t>
            </a:r>
            <a:r>
              <a:rPr lang="nl-NL"/>
              <a:t> Growth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'Overnight dilution calculation'!$Q$8</c:f>
              <c:strCache>
                <c:ptCount val="1"/>
                <c:pt idx="0">
                  <c:v>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'Overnight dilution calculation'!$P$9:$P$14</c:f>
              <c:numCache>
                <c:formatCode>General</c:formatCode>
                <c:ptCount val="6"/>
                <c:pt idx="0">
                  <c:v>0</c:v>
                </c:pt>
                <c:pt idx="1">
                  <c:v>114</c:v>
                </c:pt>
                <c:pt idx="2">
                  <c:v>187.99999999999989</c:v>
                </c:pt>
                <c:pt idx="3">
                  <c:v>296</c:v>
                </c:pt>
                <c:pt idx="4">
                  <c:v>401.99999999999994</c:v>
                </c:pt>
                <c:pt idx="5">
                  <c:v>477.99999999999983</c:v>
                </c:pt>
              </c:numCache>
            </c:numRef>
          </c:xVal>
          <c:yVal>
            <c:numRef>
              <c:f>'Overnight dilution calculation'!$Q$9:$Q$14</c:f>
              <c:numCache>
                <c:formatCode>0.000</c:formatCode>
                <c:ptCount val="6"/>
                <c:pt idx="0">
                  <c:v>0.02</c:v>
                </c:pt>
                <c:pt idx="1">
                  <c:v>2.9000000000000001E-2</c:v>
                </c:pt>
                <c:pt idx="2">
                  <c:v>0.04</c:v>
                </c:pt>
                <c:pt idx="3">
                  <c:v>0.06</c:v>
                </c:pt>
                <c:pt idx="4">
                  <c:v>9.2999999999999999E-2</c:v>
                </c:pt>
                <c:pt idx="5">
                  <c:v>0.124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32A-4161-B196-F2E251C1CD90}"/>
            </c:ext>
          </c:extLst>
        </c:ser>
        <c:ser>
          <c:idx val="1"/>
          <c:order val="1"/>
          <c:tx>
            <c:strRef>
              <c:f>'Overnight dilution calculation'!$R$8</c:f>
              <c:strCache>
                <c:ptCount val="1"/>
                <c:pt idx="0">
                  <c:v>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'Overnight dilution calculation'!$P$9:$P$14</c:f>
              <c:numCache>
                <c:formatCode>General</c:formatCode>
                <c:ptCount val="6"/>
                <c:pt idx="0">
                  <c:v>0</c:v>
                </c:pt>
                <c:pt idx="1">
                  <c:v>114</c:v>
                </c:pt>
                <c:pt idx="2">
                  <c:v>187.99999999999989</c:v>
                </c:pt>
                <c:pt idx="3">
                  <c:v>296</c:v>
                </c:pt>
                <c:pt idx="4">
                  <c:v>401.99999999999994</c:v>
                </c:pt>
                <c:pt idx="5">
                  <c:v>477.99999999999983</c:v>
                </c:pt>
              </c:numCache>
            </c:numRef>
          </c:xVal>
          <c:yVal>
            <c:numRef>
              <c:f>'Overnight dilution calculation'!$R$9:$R$14</c:f>
              <c:numCache>
                <c:formatCode>0.000</c:formatCode>
                <c:ptCount val="6"/>
                <c:pt idx="0">
                  <c:v>1.7999999999999999E-2</c:v>
                </c:pt>
                <c:pt idx="1">
                  <c:v>2.7E-2</c:v>
                </c:pt>
                <c:pt idx="2">
                  <c:v>3.5000000000000003E-2</c:v>
                </c:pt>
                <c:pt idx="3">
                  <c:v>5.2999999999999999E-2</c:v>
                </c:pt>
                <c:pt idx="4">
                  <c:v>8.1000000000000003E-2</c:v>
                </c:pt>
                <c:pt idx="5">
                  <c:v>0.109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32A-4161-B196-F2E251C1CD90}"/>
            </c:ext>
          </c:extLst>
        </c:ser>
        <c:ser>
          <c:idx val="2"/>
          <c:order val="2"/>
          <c:tx>
            <c:strRef>
              <c:f>'Overnight dilution calculation'!$S$8</c:f>
              <c:strCache>
                <c:ptCount val="1"/>
                <c:pt idx="0">
                  <c:v>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'Overnight dilution calculation'!$P$9:$P$14</c:f>
              <c:numCache>
                <c:formatCode>General</c:formatCode>
                <c:ptCount val="6"/>
                <c:pt idx="0">
                  <c:v>0</c:v>
                </c:pt>
                <c:pt idx="1">
                  <c:v>114</c:v>
                </c:pt>
                <c:pt idx="2">
                  <c:v>187.99999999999989</c:v>
                </c:pt>
                <c:pt idx="3">
                  <c:v>296</c:v>
                </c:pt>
                <c:pt idx="4">
                  <c:v>401.99999999999994</c:v>
                </c:pt>
                <c:pt idx="5">
                  <c:v>477.99999999999983</c:v>
                </c:pt>
              </c:numCache>
            </c:numRef>
          </c:xVal>
          <c:yVal>
            <c:numRef>
              <c:f>'Overnight dilution calculation'!$S$9:$S$14</c:f>
              <c:numCache>
                <c:formatCode>0.000</c:formatCode>
                <c:ptCount val="6"/>
                <c:pt idx="0">
                  <c:v>1.9E-2</c:v>
                </c:pt>
                <c:pt idx="1">
                  <c:v>2.9000000000000001E-2</c:v>
                </c:pt>
                <c:pt idx="2">
                  <c:v>3.9E-2</c:v>
                </c:pt>
                <c:pt idx="3">
                  <c:v>0.06</c:v>
                </c:pt>
                <c:pt idx="4">
                  <c:v>9.1999999999999998E-2</c:v>
                </c:pt>
                <c:pt idx="5">
                  <c:v>0.12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32A-4161-B196-F2E251C1CD90}"/>
            </c:ext>
          </c:extLst>
        </c:ser>
        <c:ser>
          <c:idx val="3"/>
          <c:order val="3"/>
          <c:tx>
            <c:strRef>
              <c:f>'Overnight dilution calculation'!$T$8</c:f>
              <c:strCache>
                <c:ptCount val="1"/>
                <c:pt idx="0">
                  <c:v>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'Overnight dilution calculation'!$P$9:$P$14</c:f>
              <c:numCache>
                <c:formatCode>General</c:formatCode>
                <c:ptCount val="6"/>
                <c:pt idx="0">
                  <c:v>0</c:v>
                </c:pt>
                <c:pt idx="1">
                  <c:v>114</c:v>
                </c:pt>
                <c:pt idx="2">
                  <c:v>187.99999999999989</c:v>
                </c:pt>
                <c:pt idx="3">
                  <c:v>296</c:v>
                </c:pt>
                <c:pt idx="4">
                  <c:v>401.99999999999994</c:v>
                </c:pt>
                <c:pt idx="5">
                  <c:v>477.99999999999983</c:v>
                </c:pt>
              </c:numCache>
            </c:numRef>
          </c:xVal>
          <c:yVal>
            <c:numRef>
              <c:f>'Overnight dilution calculation'!$T$9:$T$14</c:f>
              <c:numCache>
                <c:formatCode>0.000</c:formatCode>
                <c:ptCount val="6"/>
                <c:pt idx="0">
                  <c:v>0.02</c:v>
                </c:pt>
                <c:pt idx="1">
                  <c:v>3.1E-2</c:v>
                </c:pt>
                <c:pt idx="2">
                  <c:v>4.2999999999999997E-2</c:v>
                </c:pt>
                <c:pt idx="3">
                  <c:v>6.3E-2</c:v>
                </c:pt>
                <c:pt idx="4">
                  <c:v>9.9000000000000005E-2</c:v>
                </c:pt>
                <c:pt idx="5">
                  <c:v>0.13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32A-4161-B196-F2E251C1CD90}"/>
            </c:ext>
          </c:extLst>
        </c:ser>
        <c:ser>
          <c:idx val="4"/>
          <c:order val="4"/>
          <c:tx>
            <c:strRef>
              <c:f>'Overnight dilution calculation'!$U$8</c:f>
              <c:strCache>
                <c:ptCount val="1"/>
                <c:pt idx="0">
                  <c:v>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'Overnight dilution calculation'!$P$9:$P$14</c:f>
              <c:numCache>
                <c:formatCode>General</c:formatCode>
                <c:ptCount val="6"/>
                <c:pt idx="0">
                  <c:v>0</c:v>
                </c:pt>
                <c:pt idx="1">
                  <c:v>114</c:v>
                </c:pt>
                <c:pt idx="2">
                  <c:v>187.99999999999989</c:v>
                </c:pt>
                <c:pt idx="3">
                  <c:v>296</c:v>
                </c:pt>
                <c:pt idx="4">
                  <c:v>401.99999999999994</c:v>
                </c:pt>
                <c:pt idx="5">
                  <c:v>477.99999999999983</c:v>
                </c:pt>
              </c:numCache>
            </c:numRef>
          </c:xVal>
          <c:yVal>
            <c:numRef>
              <c:f>'Overnight dilution calculation'!$U$9:$U$14</c:f>
              <c:numCache>
                <c:formatCode>0.000</c:formatCode>
                <c:ptCount val="6"/>
                <c:pt idx="0">
                  <c:v>2.1000000000000001E-2</c:v>
                </c:pt>
                <c:pt idx="1">
                  <c:v>3.1E-2</c:v>
                </c:pt>
                <c:pt idx="2">
                  <c:v>4.2000000000000003E-2</c:v>
                </c:pt>
                <c:pt idx="3">
                  <c:v>6.0999999999999999E-2</c:v>
                </c:pt>
                <c:pt idx="4">
                  <c:v>9.2999999999999999E-2</c:v>
                </c:pt>
                <c:pt idx="5">
                  <c:v>0.121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32A-4161-B196-F2E251C1C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5613936"/>
        <c:axId val="299383152"/>
      </c:scatterChart>
      <c:valAx>
        <c:axId val="245613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99383152"/>
        <c:crosses val="autoZero"/>
        <c:crossBetween val="midCat"/>
      </c:valAx>
      <c:valAx>
        <c:axId val="299383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456139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2log OD450 Growth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'Overnight dilution calculation'!$Q$16</c:f>
              <c:strCache>
                <c:ptCount val="1"/>
                <c:pt idx="0">
                  <c:v>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'Overnight dilution calculation'!$P$17:$P$22</c:f>
              <c:numCache>
                <c:formatCode>0</c:formatCode>
                <c:ptCount val="6"/>
                <c:pt idx="0">
                  <c:v>0</c:v>
                </c:pt>
                <c:pt idx="1">
                  <c:v>114</c:v>
                </c:pt>
                <c:pt idx="2">
                  <c:v>187.99999999999989</c:v>
                </c:pt>
                <c:pt idx="3">
                  <c:v>296</c:v>
                </c:pt>
                <c:pt idx="4">
                  <c:v>401.99999999999994</c:v>
                </c:pt>
                <c:pt idx="5">
                  <c:v>477.99999999999983</c:v>
                </c:pt>
              </c:numCache>
            </c:numRef>
          </c:xVal>
          <c:yVal>
            <c:numRef>
              <c:f>'Overnight dilution calculation'!$Q$17:$Q$22</c:f>
              <c:numCache>
                <c:formatCode>0.0</c:formatCode>
                <c:ptCount val="6"/>
                <c:pt idx="0">
                  <c:v>-5.6438561897747244</c:v>
                </c:pt>
                <c:pt idx="1">
                  <c:v>-5.1078032895345151</c:v>
                </c:pt>
                <c:pt idx="2">
                  <c:v>-4.6438561897747244</c:v>
                </c:pt>
                <c:pt idx="3">
                  <c:v>-4.0588936890535683</c:v>
                </c:pt>
                <c:pt idx="4">
                  <c:v>-3.4266254735540556</c:v>
                </c:pt>
                <c:pt idx="5">
                  <c:v>-3.0115879742752121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A82-4DAD-A17A-CB77A2FD225D}"/>
            </c:ext>
          </c:extLst>
        </c:ser>
        <c:ser>
          <c:idx val="1"/>
          <c:order val="1"/>
          <c:tx>
            <c:strRef>
              <c:f>'Overnight dilution calculation'!$R$16</c:f>
              <c:strCache>
                <c:ptCount val="1"/>
                <c:pt idx="0">
                  <c:v>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'Overnight dilution calculation'!$P$17:$P$22</c:f>
              <c:numCache>
                <c:formatCode>0</c:formatCode>
                <c:ptCount val="6"/>
                <c:pt idx="0">
                  <c:v>0</c:v>
                </c:pt>
                <c:pt idx="1">
                  <c:v>114</c:v>
                </c:pt>
                <c:pt idx="2">
                  <c:v>187.99999999999989</c:v>
                </c:pt>
                <c:pt idx="3">
                  <c:v>296</c:v>
                </c:pt>
                <c:pt idx="4">
                  <c:v>401.99999999999994</c:v>
                </c:pt>
                <c:pt idx="5">
                  <c:v>477.99999999999983</c:v>
                </c:pt>
              </c:numCache>
            </c:numRef>
          </c:xVal>
          <c:yVal>
            <c:numRef>
              <c:f>'Overnight dilution calculation'!$R$17:$R$22</c:f>
              <c:numCache>
                <c:formatCode>0.0</c:formatCode>
                <c:ptCount val="6"/>
                <c:pt idx="0">
                  <c:v>-5.7958592832197748</c:v>
                </c:pt>
                <c:pt idx="1">
                  <c:v>-5.2108967824986188</c:v>
                </c:pt>
                <c:pt idx="2">
                  <c:v>-4.8365012677171206</c:v>
                </c:pt>
                <c:pt idx="3">
                  <c:v>-4.2378638300988882</c:v>
                </c:pt>
                <c:pt idx="4">
                  <c:v>-3.6259342817774622</c:v>
                </c:pt>
                <c:pt idx="5">
                  <c:v>-3.197599959885161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A82-4DAD-A17A-CB77A2FD225D}"/>
            </c:ext>
          </c:extLst>
        </c:ser>
        <c:ser>
          <c:idx val="2"/>
          <c:order val="2"/>
          <c:tx>
            <c:strRef>
              <c:f>'Overnight dilution calculation'!$S$16</c:f>
              <c:strCache>
                <c:ptCount val="1"/>
                <c:pt idx="0">
                  <c:v>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'Overnight dilution calculation'!$P$17:$P$22</c:f>
              <c:numCache>
                <c:formatCode>0</c:formatCode>
                <c:ptCount val="6"/>
                <c:pt idx="0">
                  <c:v>0</c:v>
                </c:pt>
                <c:pt idx="1">
                  <c:v>114</c:v>
                </c:pt>
                <c:pt idx="2">
                  <c:v>187.99999999999989</c:v>
                </c:pt>
                <c:pt idx="3">
                  <c:v>296</c:v>
                </c:pt>
                <c:pt idx="4">
                  <c:v>401.99999999999994</c:v>
                </c:pt>
                <c:pt idx="5">
                  <c:v>477.99999999999983</c:v>
                </c:pt>
              </c:numCache>
            </c:numRef>
          </c:xVal>
          <c:yVal>
            <c:numRef>
              <c:f>'Overnight dilution calculation'!$S$17:$S$22</c:f>
              <c:numCache>
                <c:formatCode>0.0</c:formatCode>
                <c:ptCount val="6"/>
                <c:pt idx="0">
                  <c:v>-5.7178567712185018</c:v>
                </c:pt>
                <c:pt idx="1">
                  <c:v>-5.1078032895345151</c:v>
                </c:pt>
                <c:pt idx="2">
                  <c:v>-4.6803820657998383</c:v>
                </c:pt>
                <c:pt idx="3">
                  <c:v>-4.0588936890535683</c:v>
                </c:pt>
                <c:pt idx="4">
                  <c:v>-3.4422223286050744</c:v>
                </c:pt>
                <c:pt idx="5">
                  <c:v>-3.0588936890535687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A82-4DAD-A17A-CB77A2FD225D}"/>
            </c:ext>
          </c:extLst>
        </c:ser>
        <c:ser>
          <c:idx val="3"/>
          <c:order val="3"/>
          <c:tx>
            <c:strRef>
              <c:f>'Overnight dilution calculation'!$T$16</c:f>
              <c:strCache>
                <c:ptCount val="1"/>
                <c:pt idx="0">
                  <c:v>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'Overnight dilution calculation'!$P$17:$P$22</c:f>
              <c:numCache>
                <c:formatCode>0</c:formatCode>
                <c:ptCount val="6"/>
                <c:pt idx="0">
                  <c:v>0</c:v>
                </c:pt>
                <c:pt idx="1">
                  <c:v>114</c:v>
                </c:pt>
                <c:pt idx="2">
                  <c:v>187.99999999999989</c:v>
                </c:pt>
                <c:pt idx="3">
                  <c:v>296</c:v>
                </c:pt>
                <c:pt idx="4">
                  <c:v>401.99999999999994</c:v>
                </c:pt>
                <c:pt idx="5">
                  <c:v>477.99999999999983</c:v>
                </c:pt>
              </c:numCache>
            </c:numRef>
          </c:xVal>
          <c:yVal>
            <c:numRef>
              <c:f>'Overnight dilution calculation'!$T$17:$T$22</c:f>
              <c:numCache>
                <c:formatCode>0.0</c:formatCode>
                <c:ptCount val="6"/>
                <c:pt idx="0">
                  <c:v>-5.6438561897747244</c:v>
                </c:pt>
                <c:pt idx="1">
                  <c:v>-5.0115879742752121</c:v>
                </c:pt>
                <c:pt idx="2">
                  <c:v>-4.53951952995999</c:v>
                </c:pt>
                <c:pt idx="3">
                  <c:v>-3.9885043611621707</c:v>
                </c:pt>
                <c:pt idx="4">
                  <c:v>-3.3364276645824775</c:v>
                </c:pt>
                <c:pt idx="5">
                  <c:v>-2.9434164716336326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A82-4DAD-A17A-CB77A2FD225D}"/>
            </c:ext>
          </c:extLst>
        </c:ser>
        <c:ser>
          <c:idx val="4"/>
          <c:order val="4"/>
          <c:tx>
            <c:strRef>
              <c:f>'Overnight dilution calculation'!$U$16</c:f>
              <c:strCache>
                <c:ptCount val="1"/>
                <c:pt idx="0">
                  <c:v>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'Overnight dilution calculation'!$P$17:$P$22</c:f>
              <c:numCache>
                <c:formatCode>0</c:formatCode>
                <c:ptCount val="6"/>
                <c:pt idx="0">
                  <c:v>0</c:v>
                </c:pt>
                <c:pt idx="1">
                  <c:v>114</c:v>
                </c:pt>
                <c:pt idx="2">
                  <c:v>187.99999999999989</c:v>
                </c:pt>
                <c:pt idx="3">
                  <c:v>296</c:v>
                </c:pt>
                <c:pt idx="4">
                  <c:v>401.99999999999994</c:v>
                </c:pt>
                <c:pt idx="5">
                  <c:v>477.99999999999983</c:v>
                </c:pt>
              </c:numCache>
            </c:numRef>
          </c:xVal>
          <c:yVal>
            <c:numRef>
              <c:f>'Overnight dilution calculation'!$U$17:$U$22</c:f>
              <c:numCache>
                <c:formatCode>0.0</c:formatCode>
                <c:ptCount val="6"/>
                <c:pt idx="0">
                  <c:v>-5.5734668618833263</c:v>
                </c:pt>
                <c:pt idx="1">
                  <c:v>-5.0115879742752121</c:v>
                </c:pt>
                <c:pt idx="2">
                  <c:v>-4.5734668618833272</c:v>
                </c:pt>
                <c:pt idx="3">
                  <c:v>-4.0350469470992012</c:v>
                </c:pt>
                <c:pt idx="4">
                  <c:v>-3.4266254735540556</c:v>
                </c:pt>
                <c:pt idx="5">
                  <c:v>-3.0469210473874924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A82-4DAD-A17A-CB77A2FD2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8301408"/>
        <c:axId val="348301824"/>
      </c:scatterChart>
      <c:valAx>
        <c:axId val="348301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48301824"/>
        <c:crosses val="autoZero"/>
        <c:crossBetween val="midCat"/>
      </c:valAx>
      <c:valAx>
        <c:axId val="348301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483014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28574</xdr:colOff>
      <xdr:row>0</xdr:row>
      <xdr:rowOff>14287</xdr:rowOff>
    </xdr:from>
    <xdr:to>
      <xdr:col>25</xdr:col>
      <xdr:colOff>42524</xdr:colOff>
      <xdr:row>14</xdr:row>
      <xdr:rowOff>41662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19050</xdr:colOff>
      <xdr:row>14</xdr:row>
      <xdr:rowOff>119062</xdr:rowOff>
    </xdr:from>
    <xdr:to>
      <xdr:col>25</xdr:col>
      <xdr:colOff>33000</xdr:colOff>
      <xdr:row>29</xdr:row>
      <xdr:rowOff>60712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523875</xdr:colOff>
      <xdr:row>8</xdr:row>
      <xdr:rowOff>66676</xdr:rowOff>
    </xdr:from>
    <xdr:to>
      <xdr:col>15</xdr:col>
      <xdr:colOff>533400</xdr:colOff>
      <xdr:row>12</xdr:row>
      <xdr:rowOff>85725</xdr:rowOff>
    </xdr:to>
    <xdr:cxnSp macro="">
      <xdr:nvCxnSpPr>
        <xdr:cNvPr id="10" name="Straight Arrow Connector 9"/>
        <xdr:cNvCxnSpPr/>
      </xdr:nvCxnSpPr>
      <xdr:spPr>
        <a:xfrm>
          <a:off x="7705725" y="1495426"/>
          <a:ext cx="3276600" cy="695324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523875</xdr:colOff>
      <xdr:row>8</xdr:row>
      <xdr:rowOff>57151</xdr:rowOff>
    </xdr:from>
    <xdr:to>
      <xdr:col>12</xdr:col>
      <xdr:colOff>504825</xdr:colOff>
      <xdr:row>9</xdr:row>
      <xdr:rowOff>28575</xdr:rowOff>
    </xdr:to>
    <xdr:cxnSp macro="">
      <xdr:nvCxnSpPr>
        <xdr:cNvPr id="13" name="Straight Arrow Connector 12"/>
        <xdr:cNvCxnSpPr/>
      </xdr:nvCxnSpPr>
      <xdr:spPr>
        <a:xfrm>
          <a:off x="7705725" y="1485901"/>
          <a:ext cx="1609725" cy="133349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847725</xdr:colOff>
      <xdr:row>1</xdr:row>
      <xdr:rowOff>95250</xdr:rowOff>
    </xdr:from>
    <xdr:to>
      <xdr:col>12</xdr:col>
      <xdr:colOff>495300</xdr:colOff>
      <xdr:row>10</xdr:row>
      <xdr:rowOff>85727</xdr:rowOff>
    </xdr:to>
    <xdr:cxnSp macro="">
      <xdr:nvCxnSpPr>
        <xdr:cNvPr id="21" name="Straight Arrow Connector 20"/>
        <xdr:cNvCxnSpPr/>
      </xdr:nvCxnSpPr>
      <xdr:spPr>
        <a:xfrm flipV="1">
          <a:off x="8639175" y="295275"/>
          <a:ext cx="666750" cy="1571627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590550</xdr:colOff>
      <xdr:row>3</xdr:row>
      <xdr:rowOff>66675</xdr:rowOff>
    </xdr:from>
    <xdr:to>
      <xdr:col>13</xdr:col>
      <xdr:colOff>142875</xdr:colOff>
      <xdr:row>13</xdr:row>
      <xdr:rowOff>19052</xdr:rowOff>
    </xdr:to>
    <xdr:cxnSp macro="">
      <xdr:nvCxnSpPr>
        <xdr:cNvPr id="23" name="Straight Arrow Connector 22"/>
        <xdr:cNvCxnSpPr/>
      </xdr:nvCxnSpPr>
      <xdr:spPr>
        <a:xfrm flipV="1">
          <a:off x="8382000" y="676275"/>
          <a:ext cx="1095375" cy="1609727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133350</xdr:colOff>
      <xdr:row>16</xdr:row>
      <xdr:rowOff>85726</xdr:rowOff>
    </xdr:from>
    <xdr:to>
      <xdr:col>14</xdr:col>
      <xdr:colOff>542925</xdr:colOff>
      <xdr:row>26</xdr:row>
      <xdr:rowOff>114300</xdr:rowOff>
    </xdr:to>
    <xdr:cxnSp macro="">
      <xdr:nvCxnSpPr>
        <xdr:cNvPr id="29" name="Straight Arrow Connector 28"/>
        <xdr:cNvCxnSpPr/>
      </xdr:nvCxnSpPr>
      <xdr:spPr>
        <a:xfrm>
          <a:off x="7315200" y="2857501"/>
          <a:ext cx="3086100" cy="1695449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61"/>
  <sheetViews>
    <sheetView tabSelected="1" workbookViewId="0"/>
  </sheetViews>
  <sheetFormatPr defaultColWidth="12.28515625" defaultRowHeight="15" x14ac:dyDescent="0.25"/>
  <cols>
    <col min="1" max="1" width="12.28515625" style="1"/>
    <col min="2" max="2" width="9.140625"/>
    <col min="3" max="3" width="10.140625" customWidth="1"/>
    <col min="4" max="4" width="21.28515625" customWidth="1"/>
    <col min="5" max="11" width="9.140625"/>
    <col min="12" max="12" width="15.28515625" customWidth="1"/>
    <col min="13" max="14" width="7.85546875" style="1" bestFit="1" customWidth="1"/>
    <col min="15" max="15" width="8.85546875" style="1" bestFit="1" customWidth="1"/>
    <col min="16" max="16" width="8.42578125" style="1" bestFit="1" customWidth="1"/>
    <col min="17" max="17" width="7.7109375" style="1" bestFit="1" customWidth="1"/>
    <col min="18" max="18" width="11.5703125" style="1" customWidth="1"/>
    <col min="19" max="19" width="8.7109375" style="1" customWidth="1"/>
    <col min="20" max="20" width="6.7109375" style="1" customWidth="1"/>
    <col min="21" max="21" width="13.140625" style="1" customWidth="1"/>
    <col min="22" max="22" width="10.140625" style="1" bestFit="1" customWidth="1"/>
    <col min="23" max="23" width="12" style="1" bestFit="1" customWidth="1"/>
    <col min="24" max="24" width="9.42578125" style="1" bestFit="1" customWidth="1"/>
    <col min="25" max="25" width="8.7109375" style="1" customWidth="1"/>
    <col min="26" max="40" width="7" style="1" customWidth="1"/>
    <col min="41" max="268" width="12.28515625" style="1"/>
    <col min="269" max="269" width="6.5703125" style="1" customWidth="1"/>
    <col min="270" max="270" width="7.7109375" style="1" bestFit="1" customWidth="1"/>
    <col min="271" max="271" width="7.5703125" style="1" bestFit="1" customWidth="1"/>
    <col min="272" max="272" width="7.28515625" style="1" customWidth="1"/>
    <col min="273" max="273" width="7.7109375" style="1" bestFit="1" customWidth="1"/>
    <col min="274" max="274" width="11.5703125" style="1" customWidth="1"/>
    <col min="275" max="275" width="8.7109375" style="1" customWidth="1"/>
    <col min="276" max="276" width="6.7109375" style="1" customWidth="1"/>
    <col min="277" max="277" width="15.140625" style="1" bestFit="1" customWidth="1"/>
    <col min="278" max="278" width="10.140625" style="1" bestFit="1" customWidth="1"/>
    <col min="279" max="279" width="12" style="1" bestFit="1" customWidth="1"/>
    <col min="280" max="280" width="9.42578125" style="1" bestFit="1" customWidth="1"/>
    <col min="281" max="281" width="8.7109375" style="1" customWidth="1"/>
    <col min="282" max="296" width="7" style="1" customWidth="1"/>
    <col min="297" max="524" width="12.28515625" style="1"/>
    <col min="525" max="525" width="6.5703125" style="1" customWidth="1"/>
    <col min="526" max="526" width="7.7109375" style="1" bestFit="1" customWidth="1"/>
    <col min="527" max="527" width="7.5703125" style="1" bestFit="1" customWidth="1"/>
    <col min="528" max="528" width="7.28515625" style="1" customWidth="1"/>
    <col min="529" max="529" width="7.7109375" style="1" bestFit="1" customWidth="1"/>
    <col min="530" max="530" width="11.5703125" style="1" customWidth="1"/>
    <col min="531" max="531" width="8.7109375" style="1" customWidth="1"/>
    <col min="532" max="532" width="6.7109375" style="1" customWidth="1"/>
    <col min="533" max="533" width="15.140625" style="1" bestFit="1" customWidth="1"/>
    <col min="534" max="534" width="10.140625" style="1" bestFit="1" customWidth="1"/>
    <col min="535" max="535" width="12" style="1" bestFit="1" customWidth="1"/>
    <col min="536" max="536" width="9.42578125" style="1" bestFit="1" customWidth="1"/>
    <col min="537" max="537" width="8.7109375" style="1" customWidth="1"/>
    <col min="538" max="552" width="7" style="1" customWidth="1"/>
    <col min="553" max="780" width="12.28515625" style="1"/>
    <col min="781" max="781" width="6.5703125" style="1" customWidth="1"/>
    <col min="782" max="782" width="7.7109375" style="1" bestFit="1" customWidth="1"/>
    <col min="783" max="783" width="7.5703125" style="1" bestFit="1" customWidth="1"/>
    <col min="784" max="784" width="7.28515625" style="1" customWidth="1"/>
    <col min="785" max="785" width="7.7109375" style="1" bestFit="1" customWidth="1"/>
    <col min="786" max="786" width="11.5703125" style="1" customWidth="1"/>
    <col min="787" max="787" width="8.7109375" style="1" customWidth="1"/>
    <col min="788" max="788" width="6.7109375" style="1" customWidth="1"/>
    <col min="789" max="789" width="15.140625" style="1" bestFit="1" customWidth="1"/>
    <col min="790" max="790" width="10.140625" style="1" bestFit="1" customWidth="1"/>
    <col min="791" max="791" width="12" style="1" bestFit="1" customWidth="1"/>
    <col min="792" max="792" width="9.42578125" style="1" bestFit="1" customWidth="1"/>
    <col min="793" max="793" width="8.7109375" style="1" customWidth="1"/>
    <col min="794" max="808" width="7" style="1" customWidth="1"/>
    <col min="809" max="1036" width="12.28515625" style="1"/>
    <col min="1037" max="1037" width="6.5703125" style="1" customWidth="1"/>
    <col min="1038" max="1038" width="7.7109375" style="1" bestFit="1" customWidth="1"/>
    <col min="1039" max="1039" width="7.5703125" style="1" bestFit="1" customWidth="1"/>
    <col min="1040" max="1040" width="7.28515625" style="1" customWidth="1"/>
    <col min="1041" max="1041" width="7.7109375" style="1" bestFit="1" customWidth="1"/>
    <col min="1042" max="1042" width="11.5703125" style="1" customWidth="1"/>
    <col min="1043" max="1043" width="8.7109375" style="1" customWidth="1"/>
    <col min="1044" max="1044" width="6.7109375" style="1" customWidth="1"/>
    <col min="1045" max="1045" width="15.140625" style="1" bestFit="1" customWidth="1"/>
    <col min="1046" max="1046" width="10.140625" style="1" bestFit="1" customWidth="1"/>
    <col min="1047" max="1047" width="12" style="1" bestFit="1" customWidth="1"/>
    <col min="1048" max="1048" width="9.42578125" style="1" bestFit="1" customWidth="1"/>
    <col min="1049" max="1049" width="8.7109375" style="1" customWidth="1"/>
    <col min="1050" max="1064" width="7" style="1" customWidth="1"/>
    <col min="1065" max="1292" width="12.28515625" style="1"/>
    <col min="1293" max="1293" width="6.5703125" style="1" customWidth="1"/>
    <col min="1294" max="1294" width="7.7109375" style="1" bestFit="1" customWidth="1"/>
    <col min="1295" max="1295" width="7.5703125" style="1" bestFit="1" customWidth="1"/>
    <col min="1296" max="1296" width="7.28515625" style="1" customWidth="1"/>
    <col min="1297" max="1297" width="7.7109375" style="1" bestFit="1" customWidth="1"/>
    <col min="1298" max="1298" width="11.5703125" style="1" customWidth="1"/>
    <col min="1299" max="1299" width="8.7109375" style="1" customWidth="1"/>
    <col min="1300" max="1300" width="6.7109375" style="1" customWidth="1"/>
    <col min="1301" max="1301" width="15.140625" style="1" bestFit="1" customWidth="1"/>
    <col min="1302" max="1302" width="10.140625" style="1" bestFit="1" customWidth="1"/>
    <col min="1303" max="1303" width="12" style="1" bestFit="1" customWidth="1"/>
    <col min="1304" max="1304" width="9.42578125" style="1" bestFit="1" customWidth="1"/>
    <col min="1305" max="1305" width="8.7109375" style="1" customWidth="1"/>
    <col min="1306" max="1320" width="7" style="1" customWidth="1"/>
    <col min="1321" max="1548" width="12.28515625" style="1"/>
    <col min="1549" max="1549" width="6.5703125" style="1" customWidth="1"/>
    <col min="1550" max="1550" width="7.7109375" style="1" bestFit="1" customWidth="1"/>
    <col min="1551" max="1551" width="7.5703125" style="1" bestFit="1" customWidth="1"/>
    <col min="1552" max="1552" width="7.28515625" style="1" customWidth="1"/>
    <col min="1553" max="1553" width="7.7109375" style="1" bestFit="1" customWidth="1"/>
    <col min="1554" max="1554" width="11.5703125" style="1" customWidth="1"/>
    <col min="1555" max="1555" width="8.7109375" style="1" customWidth="1"/>
    <col min="1556" max="1556" width="6.7109375" style="1" customWidth="1"/>
    <col min="1557" max="1557" width="15.140625" style="1" bestFit="1" customWidth="1"/>
    <col min="1558" max="1558" width="10.140625" style="1" bestFit="1" customWidth="1"/>
    <col min="1559" max="1559" width="12" style="1" bestFit="1" customWidth="1"/>
    <col min="1560" max="1560" width="9.42578125" style="1" bestFit="1" customWidth="1"/>
    <col min="1561" max="1561" width="8.7109375" style="1" customWidth="1"/>
    <col min="1562" max="1576" width="7" style="1" customWidth="1"/>
    <col min="1577" max="1804" width="12.28515625" style="1"/>
    <col min="1805" max="1805" width="6.5703125" style="1" customWidth="1"/>
    <col min="1806" max="1806" width="7.7109375" style="1" bestFit="1" customWidth="1"/>
    <col min="1807" max="1807" width="7.5703125" style="1" bestFit="1" customWidth="1"/>
    <col min="1808" max="1808" width="7.28515625" style="1" customWidth="1"/>
    <col min="1809" max="1809" width="7.7109375" style="1" bestFit="1" customWidth="1"/>
    <col min="1810" max="1810" width="11.5703125" style="1" customWidth="1"/>
    <col min="1811" max="1811" width="8.7109375" style="1" customWidth="1"/>
    <col min="1812" max="1812" width="6.7109375" style="1" customWidth="1"/>
    <col min="1813" max="1813" width="15.140625" style="1" bestFit="1" customWidth="1"/>
    <col min="1814" max="1814" width="10.140625" style="1" bestFit="1" customWidth="1"/>
    <col min="1815" max="1815" width="12" style="1" bestFit="1" customWidth="1"/>
    <col min="1816" max="1816" width="9.42578125" style="1" bestFit="1" customWidth="1"/>
    <col min="1817" max="1817" width="8.7109375" style="1" customWidth="1"/>
    <col min="1818" max="1832" width="7" style="1" customWidth="1"/>
    <col min="1833" max="2060" width="12.28515625" style="1"/>
    <col min="2061" max="2061" width="6.5703125" style="1" customWidth="1"/>
    <col min="2062" max="2062" width="7.7109375" style="1" bestFit="1" customWidth="1"/>
    <col min="2063" max="2063" width="7.5703125" style="1" bestFit="1" customWidth="1"/>
    <col min="2064" max="2064" width="7.28515625" style="1" customWidth="1"/>
    <col min="2065" max="2065" width="7.7109375" style="1" bestFit="1" customWidth="1"/>
    <col min="2066" max="2066" width="11.5703125" style="1" customWidth="1"/>
    <col min="2067" max="2067" width="8.7109375" style="1" customWidth="1"/>
    <col min="2068" max="2068" width="6.7109375" style="1" customWidth="1"/>
    <col min="2069" max="2069" width="15.140625" style="1" bestFit="1" customWidth="1"/>
    <col min="2070" max="2070" width="10.140625" style="1" bestFit="1" customWidth="1"/>
    <col min="2071" max="2071" width="12" style="1" bestFit="1" customWidth="1"/>
    <col min="2072" max="2072" width="9.42578125" style="1" bestFit="1" customWidth="1"/>
    <col min="2073" max="2073" width="8.7109375" style="1" customWidth="1"/>
    <col min="2074" max="2088" width="7" style="1" customWidth="1"/>
    <col min="2089" max="2316" width="12.28515625" style="1"/>
    <col min="2317" max="2317" width="6.5703125" style="1" customWidth="1"/>
    <col min="2318" max="2318" width="7.7109375" style="1" bestFit="1" customWidth="1"/>
    <col min="2319" max="2319" width="7.5703125" style="1" bestFit="1" customWidth="1"/>
    <col min="2320" max="2320" width="7.28515625" style="1" customWidth="1"/>
    <col min="2321" max="2321" width="7.7109375" style="1" bestFit="1" customWidth="1"/>
    <col min="2322" max="2322" width="11.5703125" style="1" customWidth="1"/>
    <col min="2323" max="2323" width="8.7109375" style="1" customWidth="1"/>
    <col min="2324" max="2324" width="6.7109375" style="1" customWidth="1"/>
    <col min="2325" max="2325" width="15.140625" style="1" bestFit="1" customWidth="1"/>
    <col min="2326" max="2326" width="10.140625" style="1" bestFit="1" customWidth="1"/>
    <col min="2327" max="2327" width="12" style="1" bestFit="1" customWidth="1"/>
    <col min="2328" max="2328" width="9.42578125" style="1" bestFit="1" customWidth="1"/>
    <col min="2329" max="2329" width="8.7109375" style="1" customWidth="1"/>
    <col min="2330" max="2344" width="7" style="1" customWidth="1"/>
    <col min="2345" max="2572" width="12.28515625" style="1"/>
    <col min="2573" max="2573" width="6.5703125" style="1" customWidth="1"/>
    <col min="2574" max="2574" width="7.7109375" style="1" bestFit="1" customWidth="1"/>
    <col min="2575" max="2575" width="7.5703125" style="1" bestFit="1" customWidth="1"/>
    <col min="2576" max="2576" width="7.28515625" style="1" customWidth="1"/>
    <col min="2577" max="2577" width="7.7109375" style="1" bestFit="1" customWidth="1"/>
    <col min="2578" max="2578" width="11.5703125" style="1" customWidth="1"/>
    <col min="2579" max="2579" width="8.7109375" style="1" customWidth="1"/>
    <col min="2580" max="2580" width="6.7109375" style="1" customWidth="1"/>
    <col min="2581" max="2581" width="15.140625" style="1" bestFit="1" customWidth="1"/>
    <col min="2582" max="2582" width="10.140625" style="1" bestFit="1" customWidth="1"/>
    <col min="2583" max="2583" width="12" style="1" bestFit="1" customWidth="1"/>
    <col min="2584" max="2584" width="9.42578125" style="1" bestFit="1" customWidth="1"/>
    <col min="2585" max="2585" width="8.7109375" style="1" customWidth="1"/>
    <col min="2586" max="2600" width="7" style="1" customWidth="1"/>
    <col min="2601" max="2828" width="12.28515625" style="1"/>
    <col min="2829" max="2829" width="6.5703125" style="1" customWidth="1"/>
    <col min="2830" max="2830" width="7.7109375" style="1" bestFit="1" customWidth="1"/>
    <col min="2831" max="2831" width="7.5703125" style="1" bestFit="1" customWidth="1"/>
    <col min="2832" max="2832" width="7.28515625" style="1" customWidth="1"/>
    <col min="2833" max="2833" width="7.7109375" style="1" bestFit="1" customWidth="1"/>
    <col min="2834" max="2834" width="11.5703125" style="1" customWidth="1"/>
    <col min="2835" max="2835" width="8.7109375" style="1" customWidth="1"/>
    <col min="2836" max="2836" width="6.7109375" style="1" customWidth="1"/>
    <col min="2837" max="2837" width="15.140625" style="1" bestFit="1" customWidth="1"/>
    <col min="2838" max="2838" width="10.140625" style="1" bestFit="1" customWidth="1"/>
    <col min="2839" max="2839" width="12" style="1" bestFit="1" customWidth="1"/>
    <col min="2840" max="2840" width="9.42578125" style="1" bestFit="1" customWidth="1"/>
    <col min="2841" max="2841" width="8.7109375" style="1" customWidth="1"/>
    <col min="2842" max="2856" width="7" style="1" customWidth="1"/>
    <col min="2857" max="3084" width="12.28515625" style="1"/>
    <col min="3085" max="3085" width="6.5703125" style="1" customWidth="1"/>
    <col min="3086" max="3086" width="7.7109375" style="1" bestFit="1" customWidth="1"/>
    <col min="3087" max="3087" width="7.5703125" style="1" bestFit="1" customWidth="1"/>
    <col min="3088" max="3088" width="7.28515625" style="1" customWidth="1"/>
    <col min="3089" max="3089" width="7.7109375" style="1" bestFit="1" customWidth="1"/>
    <col min="3090" max="3090" width="11.5703125" style="1" customWidth="1"/>
    <col min="3091" max="3091" width="8.7109375" style="1" customWidth="1"/>
    <col min="3092" max="3092" width="6.7109375" style="1" customWidth="1"/>
    <col min="3093" max="3093" width="15.140625" style="1" bestFit="1" customWidth="1"/>
    <col min="3094" max="3094" width="10.140625" style="1" bestFit="1" customWidth="1"/>
    <col min="3095" max="3095" width="12" style="1" bestFit="1" customWidth="1"/>
    <col min="3096" max="3096" width="9.42578125" style="1" bestFit="1" customWidth="1"/>
    <col min="3097" max="3097" width="8.7109375" style="1" customWidth="1"/>
    <col min="3098" max="3112" width="7" style="1" customWidth="1"/>
    <col min="3113" max="3340" width="12.28515625" style="1"/>
    <col min="3341" max="3341" width="6.5703125" style="1" customWidth="1"/>
    <col min="3342" max="3342" width="7.7109375" style="1" bestFit="1" customWidth="1"/>
    <col min="3343" max="3343" width="7.5703125" style="1" bestFit="1" customWidth="1"/>
    <col min="3344" max="3344" width="7.28515625" style="1" customWidth="1"/>
    <col min="3345" max="3345" width="7.7109375" style="1" bestFit="1" customWidth="1"/>
    <col min="3346" max="3346" width="11.5703125" style="1" customWidth="1"/>
    <col min="3347" max="3347" width="8.7109375" style="1" customWidth="1"/>
    <col min="3348" max="3348" width="6.7109375" style="1" customWidth="1"/>
    <col min="3349" max="3349" width="15.140625" style="1" bestFit="1" customWidth="1"/>
    <col min="3350" max="3350" width="10.140625" style="1" bestFit="1" customWidth="1"/>
    <col min="3351" max="3351" width="12" style="1" bestFit="1" customWidth="1"/>
    <col min="3352" max="3352" width="9.42578125" style="1" bestFit="1" customWidth="1"/>
    <col min="3353" max="3353" width="8.7109375" style="1" customWidth="1"/>
    <col min="3354" max="3368" width="7" style="1" customWidth="1"/>
    <col min="3369" max="3596" width="12.28515625" style="1"/>
    <col min="3597" max="3597" width="6.5703125" style="1" customWidth="1"/>
    <col min="3598" max="3598" width="7.7109375" style="1" bestFit="1" customWidth="1"/>
    <col min="3599" max="3599" width="7.5703125" style="1" bestFit="1" customWidth="1"/>
    <col min="3600" max="3600" width="7.28515625" style="1" customWidth="1"/>
    <col min="3601" max="3601" width="7.7109375" style="1" bestFit="1" customWidth="1"/>
    <col min="3602" max="3602" width="11.5703125" style="1" customWidth="1"/>
    <col min="3603" max="3603" width="8.7109375" style="1" customWidth="1"/>
    <col min="3604" max="3604" width="6.7109375" style="1" customWidth="1"/>
    <col min="3605" max="3605" width="15.140625" style="1" bestFit="1" customWidth="1"/>
    <col min="3606" max="3606" width="10.140625" style="1" bestFit="1" customWidth="1"/>
    <col min="3607" max="3607" width="12" style="1" bestFit="1" customWidth="1"/>
    <col min="3608" max="3608" width="9.42578125" style="1" bestFit="1" customWidth="1"/>
    <col min="3609" max="3609" width="8.7109375" style="1" customWidth="1"/>
    <col min="3610" max="3624" width="7" style="1" customWidth="1"/>
    <col min="3625" max="3852" width="12.28515625" style="1"/>
    <col min="3853" max="3853" width="6.5703125" style="1" customWidth="1"/>
    <col min="3854" max="3854" width="7.7109375" style="1" bestFit="1" customWidth="1"/>
    <col min="3855" max="3855" width="7.5703125" style="1" bestFit="1" customWidth="1"/>
    <col min="3856" max="3856" width="7.28515625" style="1" customWidth="1"/>
    <col min="3857" max="3857" width="7.7109375" style="1" bestFit="1" customWidth="1"/>
    <col min="3858" max="3858" width="11.5703125" style="1" customWidth="1"/>
    <col min="3859" max="3859" width="8.7109375" style="1" customWidth="1"/>
    <col min="3860" max="3860" width="6.7109375" style="1" customWidth="1"/>
    <col min="3861" max="3861" width="15.140625" style="1" bestFit="1" customWidth="1"/>
    <col min="3862" max="3862" width="10.140625" style="1" bestFit="1" customWidth="1"/>
    <col min="3863" max="3863" width="12" style="1" bestFit="1" customWidth="1"/>
    <col min="3864" max="3864" width="9.42578125" style="1" bestFit="1" customWidth="1"/>
    <col min="3865" max="3865" width="8.7109375" style="1" customWidth="1"/>
    <col min="3866" max="3880" width="7" style="1" customWidth="1"/>
    <col min="3881" max="4108" width="12.28515625" style="1"/>
    <col min="4109" max="4109" width="6.5703125" style="1" customWidth="1"/>
    <col min="4110" max="4110" width="7.7109375" style="1" bestFit="1" customWidth="1"/>
    <col min="4111" max="4111" width="7.5703125" style="1" bestFit="1" customWidth="1"/>
    <col min="4112" max="4112" width="7.28515625" style="1" customWidth="1"/>
    <col min="4113" max="4113" width="7.7109375" style="1" bestFit="1" customWidth="1"/>
    <col min="4114" max="4114" width="11.5703125" style="1" customWidth="1"/>
    <col min="4115" max="4115" width="8.7109375" style="1" customWidth="1"/>
    <col min="4116" max="4116" width="6.7109375" style="1" customWidth="1"/>
    <col min="4117" max="4117" width="15.140625" style="1" bestFit="1" customWidth="1"/>
    <col min="4118" max="4118" width="10.140625" style="1" bestFit="1" customWidth="1"/>
    <col min="4119" max="4119" width="12" style="1" bestFit="1" customWidth="1"/>
    <col min="4120" max="4120" width="9.42578125" style="1" bestFit="1" customWidth="1"/>
    <col min="4121" max="4121" width="8.7109375" style="1" customWidth="1"/>
    <col min="4122" max="4136" width="7" style="1" customWidth="1"/>
    <col min="4137" max="4364" width="12.28515625" style="1"/>
    <col min="4365" max="4365" width="6.5703125" style="1" customWidth="1"/>
    <col min="4366" max="4366" width="7.7109375" style="1" bestFit="1" customWidth="1"/>
    <col min="4367" max="4367" width="7.5703125" style="1" bestFit="1" customWidth="1"/>
    <col min="4368" max="4368" width="7.28515625" style="1" customWidth="1"/>
    <col min="4369" max="4369" width="7.7109375" style="1" bestFit="1" customWidth="1"/>
    <col min="4370" max="4370" width="11.5703125" style="1" customWidth="1"/>
    <col min="4371" max="4371" width="8.7109375" style="1" customWidth="1"/>
    <col min="4372" max="4372" width="6.7109375" style="1" customWidth="1"/>
    <col min="4373" max="4373" width="15.140625" style="1" bestFit="1" customWidth="1"/>
    <col min="4374" max="4374" width="10.140625" style="1" bestFit="1" customWidth="1"/>
    <col min="4375" max="4375" width="12" style="1" bestFit="1" customWidth="1"/>
    <col min="4376" max="4376" width="9.42578125" style="1" bestFit="1" customWidth="1"/>
    <col min="4377" max="4377" width="8.7109375" style="1" customWidth="1"/>
    <col min="4378" max="4392" width="7" style="1" customWidth="1"/>
    <col min="4393" max="4620" width="12.28515625" style="1"/>
    <col min="4621" max="4621" width="6.5703125" style="1" customWidth="1"/>
    <col min="4622" max="4622" width="7.7109375" style="1" bestFit="1" customWidth="1"/>
    <col min="4623" max="4623" width="7.5703125" style="1" bestFit="1" customWidth="1"/>
    <col min="4624" max="4624" width="7.28515625" style="1" customWidth="1"/>
    <col min="4625" max="4625" width="7.7109375" style="1" bestFit="1" customWidth="1"/>
    <col min="4626" max="4626" width="11.5703125" style="1" customWidth="1"/>
    <col min="4627" max="4627" width="8.7109375" style="1" customWidth="1"/>
    <col min="4628" max="4628" width="6.7109375" style="1" customWidth="1"/>
    <col min="4629" max="4629" width="15.140625" style="1" bestFit="1" customWidth="1"/>
    <col min="4630" max="4630" width="10.140625" style="1" bestFit="1" customWidth="1"/>
    <col min="4631" max="4631" width="12" style="1" bestFit="1" customWidth="1"/>
    <col min="4632" max="4632" width="9.42578125" style="1" bestFit="1" customWidth="1"/>
    <col min="4633" max="4633" width="8.7109375" style="1" customWidth="1"/>
    <col min="4634" max="4648" width="7" style="1" customWidth="1"/>
    <col min="4649" max="4876" width="12.28515625" style="1"/>
    <col min="4877" max="4877" width="6.5703125" style="1" customWidth="1"/>
    <col min="4878" max="4878" width="7.7109375" style="1" bestFit="1" customWidth="1"/>
    <col min="4879" max="4879" width="7.5703125" style="1" bestFit="1" customWidth="1"/>
    <col min="4880" max="4880" width="7.28515625" style="1" customWidth="1"/>
    <col min="4881" max="4881" width="7.7109375" style="1" bestFit="1" customWidth="1"/>
    <col min="4882" max="4882" width="11.5703125" style="1" customWidth="1"/>
    <col min="4883" max="4883" width="8.7109375" style="1" customWidth="1"/>
    <col min="4884" max="4884" width="6.7109375" style="1" customWidth="1"/>
    <col min="4885" max="4885" width="15.140625" style="1" bestFit="1" customWidth="1"/>
    <col min="4886" max="4886" width="10.140625" style="1" bestFit="1" customWidth="1"/>
    <col min="4887" max="4887" width="12" style="1" bestFit="1" customWidth="1"/>
    <col min="4888" max="4888" width="9.42578125" style="1" bestFit="1" customWidth="1"/>
    <col min="4889" max="4889" width="8.7109375" style="1" customWidth="1"/>
    <col min="4890" max="4904" width="7" style="1" customWidth="1"/>
    <col min="4905" max="5132" width="12.28515625" style="1"/>
    <col min="5133" max="5133" width="6.5703125" style="1" customWidth="1"/>
    <col min="5134" max="5134" width="7.7109375" style="1" bestFit="1" customWidth="1"/>
    <col min="5135" max="5135" width="7.5703125" style="1" bestFit="1" customWidth="1"/>
    <col min="5136" max="5136" width="7.28515625" style="1" customWidth="1"/>
    <col min="5137" max="5137" width="7.7109375" style="1" bestFit="1" customWidth="1"/>
    <col min="5138" max="5138" width="11.5703125" style="1" customWidth="1"/>
    <col min="5139" max="5139" width="8.7109375" style="1" customWidth="1"/>
    <col min="5140" max="5140" width="6.7109375" style="1" customWidth="1"/>
    <col min="5141" max="5141" width="15.140625" style="1" bestFit="1" customWidth="1"/>
    <col min="5142" max="5142" width="10.140625" style="1" bestFit="1" customWidth="1"/>
    <col min="5143" max="5143" width="12" style="1" bestFit="1" customWidth="1"/>
    <col min="5144" max="5144" width="9.42578125" style="1" bestFit="1" customWidth="1"/>
    <col min="5145" max="5145" width="8.7109375" style="1" customWidth="1"/>
    <col min="5146" max="5160" width="7" style="1" customWidth="1"/>
    <col min="5161" max="5388" width="12.28515625" style="1"/>
    <col min="5389" max="5389" width="6.5703125" style="1" customWidth="1"/>
    <col min="5390" max="5390" width="7.7109375" style="1" bestFit="1" customWidth="1"/>
    <col min="5391" max="5391" width="7.5703125" style="1" bestFit="1" customWidth="1"/>
    <col min="5392" max="5392" width="7.28515625" style="1" customWidth="1"/>
    <col min="5393" max="5393" width="7.7109375" style="1" bestFit="1" customWidth="1"/>
    <col min="5394" max="5394" width="11.5703125" style="1" customWidth="1"/>
    <col min="5395" max="5395" width="8.7109375" style="1" customWidth="1"/>
    <col min="5396" max="5396" width="6.7109375" style="1" customWidth="1"/>
    <col min="5397" max="5397" width="15.140625" style="1" bestFit="1" customWidth="1"/>
    <col min="5398" max="5398" width="10.140625" style="1" bestFit="1" customWidth="1"/>
    <col min="5399" max="5399" width="12" style="1" bestFit="1" customWidth="1"/>
    <col min="5400" max="5400" width="9.42578125" style="1" bestFit="1" customWidth="1"/>
    <col min="5401" max="5401" width="8.7109375" style="1" customWidth="1"/>
    <col min="5402" max="5416" width="7" style="1" customWidth="1"/>
    <col min="5417" max="5644" width="12.28515625" style="1"/>
    <col min="5645" max="5645" width="6.5703125" style="1" customWidth="1"/>
    <col min="5646" max="5646" width="7.7109375" style="1" bestFit="1" customWidth="1"/>
    <col min="5647" max="5647" width="7.5703125" style="1" bestFit="1" customWidth="1"/>
    <col min="5648" max="5648" width="7.28515625" style="1" customWidth="1"/>
    <col min="5649" max="5649" width="7.7109375" style="1" bestFit="1" customWidth="1"/>
    <col min="5650" max="5650" width="11.5703125" style="1" customWidth="1"/>
    <col min="5651" max="5651" width="8.7109375" style="1" customWidth="1"/>
    <col min="5652" max="5652" width="6.7109375" style="1" customWidth="1"/>
    <col min="5653" max="5653" width="15.140625" style="1" bestFit="1" customWidth="1"/>
    <col min="5654" max="5654" width="10.140625" style="1" bestFit="1" customWidth="1"/>
    <col min="5655" max="5655" width="12" style="1" bestFit="1" customWidth="1"/>
    <col min="5656" max="5656" width="9.42578125" style="1" bestFit="1" customWidth="1"/>
    <col min="5657" max="5657" width="8.7109375" style="1" customWidth="1"/>
    <col min="5658" max="5672" width="7" style="1" customWidth="1"/>
    <col min="5673" max="5900" width="12.28515625" style="1"/>
    <col min="5901" max="5901" width="6.5703125" style="1" customWidth="1"/>
    <col min="5902" max="5902" width="7.7109375" style="1" bestFit="1" customWidth="1"/>
    <col min="5903" max="5903" width="7.5703125" style="1" bestFit="1" customWidth="1"/>
    <col min="5904" max="5904" width="7.28515625" style="1" customWidth="1"/>
    <col min="5905" max="5905" width="7.7109375" style="1" bestFit="1" customWidth="1"/>
    <col min="5906" max="5906" width="11.5703125" style="1" customWidth="1"/>
    <col min="5907" max="5907" width="8.7109375" style="1" customWidth="1"/>
    <col min="5908" max="5908" width="6.7109375" style="1" customWidth="1"/>
    <col min="5909" max="5909" width="15.140625" style="1" bestFit="1" customWidth="1"/>
    <col min="5910" max="5910" width="10.140625" style="1" bestFit="1" customWidth="1"/>
    <col min="5911" max="5911" width="12" style="1" bestFit="1" customWidth="1"/>
    <col min="5912" max="5912" width="9.42578125" style="1" bestFit="1" customWidth="1"/>
    <col min="5913" max="5913" width="8.7109375" style="1" customWidth="1"/>
    <col min="5914" max="5928" width="7" style="1" customWidth="1"/>
    <col min="5929" max="6156" width="12.28515625" style="1"/>
    <col min="6157" max="6157" width="6.5703125" style="1" customWidth="1"/>
    <col min="6158" max="6158" width="7.7109375" style="1" bestFit="1" customWidth="1"/>
    <col min="6159" max="6159" width="7.5703125" style="1" bestFit="1" customWidth="1"/>
    <col min="6160" max="6160" width="7.28515625" style="1" customWidth="1"/>
    <col min="6161" max="6161" width="7.7109375" style="1" bestFit="1" customWidth="1"/>
    <col min="6162" max="6162" width="11.5703125" style="1" customWidth="1"/>
    <col min="6163" max="6163" width="8.7109375" style="1" customWidth="1"/>
    <col min="6164" max="6164" width="6.7109375" style="1" customWidth="1"/>
    <col min="6165" max="6165" width="15.140625" style="1" bestFit="1" customWidth="1"/>
    <col min="6166" max="6166" width="10.140625" style="1" bestFit="1" customWidth="1"/>
    <col min="6167" max="6167" width="12" style="1" bestFit="1" customWidth="1"/>
    <col min="6168" max="6168" width="9.42578125" style="1" bestFit="1" customWidth="1"/>
    <col min="6169" max="6169" width="8.7109375" style="1" customWidth="1"/>
    <col min="6170" max="6184" width="7" style="1" customWidth="1"/>
    <col min="6185" max="6412" width="12.28515625" style="1"/>
    <col min="6413" max="6413" width="6.5703125" style="1" customWidth="1"/>
    <col min="6414" max="6414" width="7.7109375" style="1" bestFit="1" customWidth="1"/>
    <col min="6415" max="6415" width="7.5703125" style="1" bestFit="1" customWidth="1"/>
    <col min="6416" max="6416" width="7.28515625" style="1" customWidth="1"/>
    <col min="6417" max="6417" width="7.7109375" style="1" bestFit="1" customWidth="1"/>
    <col min="6418" max="6418" width="11.5703125" style="1" customWidth="1"/>
    <col min="6419" max="6419" width="8.7109375" style="1" customWidth="1"/>
    <col min="6420" max="6420" width="6.7109375" style="1" customWidth="1"/>
    <col min="6421" max="6421" width="15.140625" style="1" bestFit="1" customWidth="1"/>
    <col min="6422" max="6422" width="10.140625" style="1" bestFit="1" customWidth="1"/>
    <col min="6423" max="6423" width="12" style="1" bestFit="1" customWidth="1"/>
    <col min="6424" max="6424" width="9.42578125" style="1" bestFit="1" customWidth="1"/>
    <col min="6425" max="6425" width="8.7109375" style="1" customWidth="1"/>
    <col min="6426" max="6440" width="7" style="1" customWidth="1"/>
    <col min="6441" max="6668" width="12.28515625" style="1"/>
    <col min="6669" max="6669" width="6.5703125" style="1" customWidth="1"/>
    <col min="6670" max="6670" width="7.7109375" style="1" bestFit="1" customWidth="1"/>
    <col min="6671" max="6671" width="7.5703125" style="1" bestFit="1" customWidth="1"/>
    <col min="6672" max="6672" width="7.28515625" style="1" customWidth="1"/>
    <col min="6673" max="6673" width="7.7109375" style="1" bestFit="1" customWidth="1"/>
    <col min="6674" max="6674" width="11.5703125" style="1" customWidth="1"/>
    <col min="6675" max="6675" width="8.7109375" style="1" customWidth="1"/>
    <col min="6676" max="6676" width="6.7109375" style="1" customWidth="1"/>
    <col min="6677" max="6677" width="15.140625" style="1" bestFit="1" customWidth="1"/>
    <col min="6678" max="6678" width="10.140625" style="1" bestFit="1" customWidth="1"/>
    <col min="6679" max="6679" width="12" style="1" bestFit="1" customWidth="1"/>
    <col min="6680" max="6680" width="9.42578125" style="1" bestFit="1" customWidth="1"/>
    <col min="6681" max="6681" width="8.7109375" style="1" customWidth="1"/>
    <col min="6682" max="6696" width="7" style="1" customWidth="1"/>
    <col min="6697" max="6924" width="12.28515625" style="1"/>
    <col min="6925" max="6925" width="6.5703125" style="1" customWidth="1"/>
    <col min="6926" max="6926" width="7.7109375" style="1" bestFit="1" customWidth="1"/>
    <col min="6927" max="6927" width="7.5703125" style="1" bestFit="1" customWidth="1"/>
    <col min="6928" max="6928" width="7.28515625" style="1" customWidth="1"/>
    <col min="6929" max="6929" width="7.7109375" style="1" bestFit="1" customWidth="1"/>
    <col min="6930" max="6930" width="11.5703125" style="1" customWidth="1"/>
    <col min="6931" max="6931" width="8.7109375" style="1" customWidth="1"/>
    <col min="6932" max="6932" width="6.7109375" style="1" customWidth="1"/>
    <col min="6933" max="6933" width="15.140625" style="1" bestFit="1" customWidth="1"/>
    <col min="6934" max="6934" width="10.140625" style="1" bestFit="1" customWidth="1"/>
    <col min="6935" max="6935" width="12" style="1" bestFit="1" customWidth="1"/>
    <col min="6936" max="6936" width="9.42578125" style="1" bestFit="1" customWidth="1"/>
    <col min="6937" max="6937" width="8.7109375" style="1" customWidth="1"/>
    <col min="6938" max="6952" width="7" style="1" customWidth="1"/>
    <col min="6953" max="7180" width="12.28515625" style="1"/>
    <col min="7181" max="7181" width="6.5703125" style="1" customWidth="1"/>
    <col min="7182" max="7182" width="7.7109375" style="1" bestFit="1" customWidth="1"/>
    <col min="7183" max="7183" width="7.5703125" style="1" bestFit="1" customWidth="1"/>
    <col min="7184" max="7184" width="7.28515625" style="1" customWidth="1"/>
    <col min="7185" max="7185" width="7.7109375" style="1" bestFit="1" customWidth="1"/>
    <col min="7186" max="7186" width="11.5703125" style="1" customWidth="1"/>
    <col min="7187" max="7187" width="8.7109375" style="1" customWidth="1"/>
    <col min="7188" max="7188" width="6.7109375" style="1" customWidth="1"/>
    <col min="7189" max="7189" width="15.140625" style="1" bestFit="1" customWidth="1"/>
    <col min="7190" max="7190" width="10.140625" style="1" bestFit="1" customWidth="1"/>
    <col min="7191" max="7191" width="12" style="1" bestFit="1" customWidth="1"/>
    <col min="7192" max="7192" width="9.42578125" style="1" bestFit="1" customWidth="1"/>
    <col min="7193" max="7193" width="8.7109375" style="1" customWidth="1"/>
    <col min="7194" max="7208" width="7" style="1" customWidth="1"/>
    <col min="7209" max="7436" width="12.28515625" style="1"/>
    <col min="7437" max="7437" width="6.5703125" style="1" customWidth="1"/>
    <col min="7438" max="7438" width="7.7109375" style="1" bestFit="1" customWidth="1"/>
    <col min="7439" max="7439" width="7.5703125" style="1" bestFit="1" customWidth="1"/>
    <col min="7440" max="7440" width="7.28515625" style="1" customWidth="1"/>
    <col min="7441" max="7441" width="7.7109375" style="1" bestFit="1" customWidth="1"/>
    <col min="7442" max="7442" width="11.5703125" style="1" customWidth="1"/>
    <col min="7443" max="7443" width="8.7109375" style="1" customWidth="1"/>
    <col min="7444" max="7444" width="6.7109375" style="1" customWidth="1"/>
    <col min="7445" max="7445" width="15.140625" style="1" bestFit="1" customWidth="1"/>
    <col min="7446" max="7446" width="10.140625" style="1" bestFit="1" customWidth="1"/>
    <col min="7447" max="7447" width="12" style="1" bestFit="1" customWidth="1"/>
    <col min="7448" max="7448" width="9.42578125" style="1" bestFit="1" customWidth="1"/>
    <col min="7449" max="7449" width="8.7109375" style="1" customWidth="1"/>
    <col min="7450" max="7464" width="7" style="1" customWidth="1"/>
    <col min="7465" max="7692" width="12.28515625" style="1"/>
    <col min="7693" max="7693" width="6.5703125" style="1" customWidth="1"/>
    <col min="7694" max="7694" width="7.7109375" style="1" bestFit="1" customWidth="1"/>
    <col min="7695" max="7695" width="7.5703125" style="1" bestFit="1" customWidth="1"/>
    <col min="7696" max="7696" width="7.28515625" style="1" customWidth="1"/>
    <col min="7697" max="7697" width="7.7109375" style="1" bestFit="1" customWidth="1"/>
    <col min="7698" max="7698" width="11.5703125" style="1" customWidth="1"/>
    <col min="7699" max="7699" width="8.7109375" style="1" customWidth="1"/>
    <col min="7700" max="7700" width="6.7109375" style="1" customWidth="1"/>
    <col min="7701" max="7701" width="15.140625" style="1" bestFit="1" customWidth="1"/>
    <col min="7702" max="7702" width="10.140625" style="1" bestFit="1" customWidth="1"/>
    <col min="7703" max="7703" width="12" style="1" bestFit="1" customWidth="1"/>
    <col min="7704" max="7704" width="9.42578125" style="1" bestFit="1" customWidth="1"/>
    <col min="7705" max="7705" width="8.7109375" style="1" customWidth="1"/>
    <col min="7706" max="7720" width="7" style="1" customWidth="1"/>
    <col min="7721" max="7948" width="12.28515625" style="1"/>
    <col min="7949" max="7949" width="6.5703125" style="1" customWidth="1"/>
    <col min="7950" max="7950" width="7.7109375" style="1" bestFit="1" customWidth="1"/>
    <col min="7951" max="7951" width="7.5703125" style="1" bestFit="1" customWidth="1"/>
    <col min="7952" max="7952" width="7.28515625" style="1" customWidth="1"/>
    <col min="7953" max="7953" width="7.7109375" style="1" bestFit="1" customWidth="1"/>
    <col min="7954" max="7954" width="11.5703125" style="1" customWidth="1"/>
    <col min="7955" max="7955" width="8.7109375" style="1" customWidth="1"/>
    <col min="7956" max="7956" width="6.7109375" style="1" customWidth="1"/>
    <col min="7957" max="7957" width="15.140625" style="1" bestFit="1" customWidth="1"/>
    <col min="7958" max="7958" width="10.140625" style="1" bestFit="1" customWidth="1"/>
    <col min="7959" max="7959" width="12" style="1" bestFit="1" customWidth="1"/>
    <col min="7960" max="7960" width="9.42578125" style="1" bestFit="1" customWidth="1"/>
    <col min="7961" max="7961" width="8.7109375" style="1" customWidth="1"/>
    <col min="7962" max="7976" width="7" style="1" customWidth="1"/>
    <col min="7977" max="8204" width="12.28515625" style="1"/>
    <col min="8205" max="8205" width="6.5703125" style="1" customWidth="1"/>
    <col min="8206" max="8206" width="7.7109375" style="1" bestFit="1" customWidth="1"/>
    <col min="8207" max="8207" width="7.5703125" style="1" bestFit="1" customWidth="1"/>
    <col min="8208" max="8208" width="7.28515625" style="1" customWidth="1"/>
    <col min="8209" max="8209" width="7.7109375" style="1" bestFit="1" customWidth="1"/>
    <col min="8210" max="8210" width="11.5703125" style="1" customWidth="1"/>
    <col min="8211" max="8211" width="8.7109375" style="1" customWidth="1"/>
    <col min="8212" max="8212" width="6.7109375" style="1" customWidth="1"/>
    <col min="8213" max="8213" width="15.140625" style="1" bestFit="1" customWidth="1"/>
    <col min="8214" max="8214" width="10.140625" style="1" bestFit="1" customWidth="1"/>
    <col min="8215" max="8215" width="12" style="1" bestFit="1" customWidth="1"/>
    <col min="8216" max="8216" width="9.42578125" style="1" bestFit="1" customWidth="1"/>
    <col min="8217" max="8217" width="8.7109375" style="1" customWidth="1"/>
    <col min="8218" max="8232" width="7" style="1" customWidth="1"/>
    <col min="8233" max="8460" width="12.28515625" style="1"/>
    <col min="8461" max="8461" width="6.5703125" style="1" customWidth="1"/>
    <col min="8462" max="8462" width="7.7109375" style="1" bestFit="1" customWidth="1"/>
    <col min="8463" max="8463" width="7.5703125" style="1" bestFit="1" customWidth="1"/>
    <col min="8464" max="8464" width="7.28515625" style="1" customWidth="1"/>
    <col min="8465" max="8465" width="7.7109375" style="1" bestFit="1" customWidth="1"/>
    <col min="8466" max="8466" width="11.5703125" style="1" customWidth="1"/>
    <col min="8467" max="8467" width="8.7109375" style="1" customWidth="1"/>
    <col min="8468" max="8468" width="6.7109375" style="1" customWidth="1"/>
    <col min="8469" max="8469" width="15.140625" style="1" bestFit="1" customWidth="1"/>
    <col min="8470" max="8470" width="10.140625" style="1" bestFit="1" customWidth="1"/>
    <col min="8471" max="8471" width="12" style="1" bestFit="1" customWidth="1"/>
    <col min="8472" max="8472" width="9.42578125" style="1" bestFit="1" customWidth="1"/>
    <col min="8473" max="8473" width="8.7109375" style="1" customWidth="1"/>
    <col min="8474" max="8488" width="7" style="1" customWidth="1"/>
    <col min="8489" max="8716" width="12.28515625" style="1"/>
    <col min="8717" max="8717" width="6.5703125" style="1" customWidth="1"/>
    <col min="8718" max="8718" width="7.7109375" style="1" bestFit="1" customWidth="1"/>
    <col min="8719" max="8719" width="7.5703125" style="1" bestFit="1" customWidth="1"/>
    <col min="8720" max="8720" width="7.28515625" style="1" customWidth="1"/>
    <col min="8721" max="8721" width="7.7109375" style="1" bestFit="1" customWidth="1"/>
    <col min="8722" max="8722" width="11.5703125" style="1" customWidth="1"/>
    <col min="8723" max="8723" width="8.7109375" style="1" customWidth="1"/>
    <col min="8724" max="8724" width="6.7109375" style="1" customWidth="1"/>
    <col min="8725" max="8725" width="15.140625" style="1" bestFit="1" customWidth="1"/>
    <col min="8726" max="8726" width="10.140625" style="1" bestFit="1" customWidth="1"/>
    <col min="8727" max="8727" width="12" style="1" bestFit="1" customWidth="1"/>
    <col min="8728" max="8728" width="9.42578125" style="1" bestFit="1" customWidth="1"/>
    <col min="8729" max="8729" width="8.7109375" style="1" customWidth="1"/>
    <col min="8730" max="8744" width="7" style="1" customWidth="1"/>
    <col min="8745" max="8972" width="12.28515625" style="1"/>
    <col min="8973" max="8973" width="6.5703125" style="1" customWidth="1"/>
    <col min="8974" max="8974" width="7.7109375" style="1" bestFit="1" customWidth="1"/>
    <col min="8975" max="8975" width="7.5703125" style="1" bestFit="1" customWidth="1"/>
    <col min="8976" max="8976" width="7.28515625" style="1" customWidth="1"/>
    <col min="8977" max="8977" width="7.7109375" style="1" bestFit="1" customWidth="1"/>
    <col min="8978" max="8978" width="11.5703125" style="1" customWidth="1"/>
    <col min="8979" max="8979" width="8.7109375" style="1" customWidth="1"/>
    <col min="8980" max="8980" width="6.7109375" style="1" customWidth="1"/>
    <col min="8981" max="8981" width="15.140625" style="1" bestFit="1" customWidth="1"/>
    <col min="8982" max="8982" width="10.140625" style="1" bestFit="1" customWidth="1"/>
    <col min="8983" max="8983" width="12" style="1" bestFit="1" customWidth="1"/>
    <col min="8984" max="8984" width="9.42578125" style="1" bestFit="1" customWidth="1"/>
    <col min="8985" max="8985" width="8.7109375" style="1" customWidth="1"/>
    <col min="8986" max="9000" width="7" style="1" customWidth="1"/>
    <col min="9001" max="9228" width="12.28515625" style="1"/>
    <col min="9229" max="9229" width="6.5703125" style="1" customWidth="1"/>
    <col min="9230" max="9230" width="7.7109375" style="1" bestFit="1" customWidth="1"/>
    <col min="9231" max="9231" width="7.5703125" style="1" bestFit="1" customWidth="1"/>
    <col min="9232" max="9232" width="7.28515625" style="1" customWidth="1"/>
    <col min="9233" max="9233" width="7.7109375" style="1" bestFit="1" customWidth="1"/>
    <col min="9234" max="9234" width="11.5703125" style="1" customWidth="1"/>
    <col min="9235" max="9235" width="8.7109375" style="1" customWidth="1"/>
    <col min="9236" max="9236" width="6.7109375" style="1" customWidth="1"/>
    <col min="9237" max="9237" width="15.140625" style="1" bestFit="1" customWidth="1"/>
    <col min="9238" max="9238" width="10.140625" style="1" bestFit="1" customWidth="1"/>
    <col min="9239" max="9239" width="12" style="1" bestFit="1" customWidth="1"/>
    <col min="9240" max="9240" width="9.42578125" style="1" bestFit="1" customWidth="1"/>
    <col min="9241" max="9241" width="8.7109375" style="1" customWidth="1"/>
    <col min="9242" max="9256" width="7" style="1" customWidth="1"/>
    <col min="9257" max="9484" width="12.28515625" style="1"/>
    <col min="9485" max="9485" width="6.5703125" style="1" customWidth="1"/>
    <col min="9486" max="9486" width="7.7109375" style="1" bestFit="1" customWidth="1"/>
    <col min="9487" max="9487" width="7.5703125" style="1" bestFit="1" customWidth="1"/>
    <col min="9488" max="9488" width="7.28515625" style="1" customWidth="1"/>
    <col min="9489" max="9489" width="7.7109375" style="1" bestFit="1" customWidth="1"/>
    <col min="9490" max="9490" width="11.5703125" style="1" customWidth="1"/>
    <col min="9491" max="9491" width="8.7109375" style="1" customWidth="1"/>
    <col min="9492" max="9492" width="6.7109375" style="1" customWidth="1"/>
    <col min="9493" max="9493" width="15.140625" style="1" bestFit="1" customWidth="1"/>
    <col min="9494" max="9494" width="10.140625" style="1" bestFit="1" customWidth="1"/>
    <col min="9495" max="9495" width="12" style="1" bestFit="1" customWidth="1"/>
    <col min="9496" max="9496" width="9.42578125" style="1" bestFit="1" customWidth="1"/>
    <col min="9497" max="9497" width="8.7109375" style="1" customWidth="1"/>
    <col min="9498" max="9512" width="7" style="1" customWidth="1"/>
    <col min="9513" max="9740" width="12.28515625" style="1"/>
    <col min="9741" max="9741" width="6.5703125" style="1" customWidth="1"/>
    <col min="9742" max="9742" width="7.7109375" style="1" bestFit="1" customWidth="1"/>
    <col min="9743" max="9743" width="7.5703125" style="1" bestFit="1" customWidth="1"/>
    <col min="9744" max="9744" width="7.28515625" style="1" customWidth="1"/>
    <col min="9745" max="9745" width="7.7109375" style="1" bestFit="1" customWidth="1"/>
    <col min="9746" max="9746" width="11.5703125" style="1" customWidth="1"/>
    <col min="9747" max="9747" width="8.7109375" style="1" customWidth="1"/>
    <col min="9748" max="9748" width="6.7109375" style="1" customWidth="1"/>
    <col min="9749" max="9749" width="15.140625" style="1" bestFit="1" customWidth="1"/>
    <col min="9750" max="9750" width="10.140625" style="1" bestFit="1" customWidth="1"/>
    <col min="9751" max="9751" width="12" style="1" bestFit="1" customWidth="1"/>
    <col min="9752" max="9752" width="9.42578125" style="1" bestFit="1" customWidth="1"/>
    <col min="9753" max="9753" width="8.7109375" style="1" customWidth="1"/>
    <col min="9754" max="9768" width="7" style="1" customWidth="1"/>
    <col min="9769" max="9996" width="12.28515625" style="1"/>
    <col min="9997" max="9997" width="6.5703125" style="1" customWidth="1"/>
    <col min="9998" max="9998" width="7.7109375" style="1" bestFit="1" customWidth="1"/>
    <col min="9999" max="9999" width="7.5703125" style="1" bestFit="1" customWidth="1"/>
    <col min="10000" max="10000" width="7.28515625" style="1" customWidth="1"/>
    <col min="10001" max="10001" width="7.7109375" style="1" bestFit="1" customWidth="1"/>
    <col min="10002" max="10002" width="11.5703125" style="1" customWidth="1"/>
    <col min="10003" max="10003" width="8.7109375" style="1" customWidth="1"/>
    <col min="10004" max="10004" width="6.7109375" style="1" customWidth="1"/>
    <col min="10005" max="10005" width="15.140625" style="1" bestFit="1" customWidth="1"/>
    <col min="10006" max="10006" width="10.140625" style="1" bestFit="1" customWidth="1"/>
    <col min="10007" max="10007" width="12" style="1" bestFit="1" customWidth="1"/>
    <col min="10008" max="10008" width="9.42578125" style="1" bestFit="1" customWidth="1"/>
    <col min="10009" max="10009" width="8.7109375" style="1" customWidth="1"/>
    <col min="10010" max="10024" width="7" style="1" customWidth="1"/>
    <col min="10025" max="10252" width="12.28515625" style="1"/>
    <col min="10253" max="10253" width="6.5703125" style="1" customWidth="1"/>
    <col min="10254" max="10254" width="7.7109375" style="1" bestFit="1" customWidth="1"/>
    <col min="10255" max="10255" width="7.5703125" style="1" bestFit="1" customWidth="1"/>
    <col min="10256" max="10256" width="7.28515625" style="1" customWidth="1"/>
    <col min="10257" max="10257" width="7.7109375" style="1" bestFit="1" customWidth="1"/>
    <col min="10258" max="10258" width="11.5703125" style="1" customWidth="1"/>
    <col min="10259" max="10259" width="8.7109375" style="1" customWidth="1"/>
    <col min="10260" max="10260" width="6.7109375" style="1" customWidth="1"/>
    <col min="10261" max="10261" width="15.140625" style="1" bestFit="1" customWidth="1"/>
    <col min="10262" max="10262" width="10.140625" style="1" bestFit="1" customWidth="1"/>
    <col min="10263" max="10263" width="12" style="1" bestFit="1" customWidth="1"/>
    <col min="10264" max="10264" width="9.42578125" style="1" bestFit="1" customWidth="1"/>
    <col min="10265" max="10265" width="8.7109375" style="1" customWidth="1"/>
    <col min="10266" max="10280" width="7" style="1" customWidth="1"/>
    <col min="10281" max="10508" width="12.28515625" style="1"/>
    <col min="10509" max="10509" width="6.5703125" style="1" customWidth="1"/>
    <col min="10510" max="10510" width="7.7109375" style="1" bestFit="1" customWidth="1"/>
    <col min="10511" max="10511" width="7.5703125" style="1" bestFit="1" customWidth="1"/>
    <col min="10512" max="10512" width="7.28515625" style="1" customWidth="1"/>
    <col min="10513" max="10513" width="7.7109375" style="1" bestFit="1" customWidth="1"/>
    <col min="10514" max="10514" width="11.5703125" style="1" customWidth="1"/>
    <col min="10515" max="10515" width="8.7109375" style="1" customWidth="1"/>
    <col min="10516" max="10516" width="6.7109375" style="1" customWidth="1"/>
    <col min="10517" max="10517" width="15.140625" style="1" bestFit="1" customWidth="1"/>
    <col min="10518" max="10518" width="10.140625" style="1" bestFit="1" customWidth="1"/>
    <col min="10519" max="10519" width="12" style="1" bestFit="1" customWidth="1"/>
    <col min="10520" max="10520" width="9.42578125" style="1" bestFit="1" customWidth="1"/>
    <col min="10521" max="10521" width="8.7109375" style="1" customWidth="1"/>
    <col min="10522" max="10536" width="7" style="1" customWidth="1"/>
    <col min="10537" max="10764" width="12.28515625" style="1"/>
    <col min="10765" max="10765" width="6.5703125" style="1" customWidth="1"/>
    <col min="10766" max="10766" width="7.7109375" style="1" bestFit="1" customWidth="1"/>
    <col min="10767" max="10767" width="7.5703125" style="1" bestFit="1" customWidth="1"/>
    <col min="10768" max="10768" width="7.28515625" style="1" customWidth="1"/>
    <col min="10769" max="10769" width="7.7109375" style="1" bestFit="1" customWidth="1"/>
    <col min="10770" max="10770" width="11.5703125" style="1" customWidth="1"/>
    <col min="10771" max="10771" width="8.7109375" style="1" customWidth="1"/>
    <col min="10772" max="10772" width="6.7109375" style="1" customWidth="1"/>
    <col min="10773" max="10773" width="15.140625" style="1" bestFit="1" customWidth="1"/>
    <col min="10774" max="10774" width="10.140625" style="1" bestFit="1" customWidth="1"/>
    <col min="10775" max="10775" width="12" style="1" bestFit="1" customWidth="1"/>
    <col min="10776" max="10776" width="9.42578125" style="1" bestFit="1" customWidth="1"/>
    <col min="10777" max="10777" width="8.7109375" style="1" customWidth="1"/>
    <col min="10778" max="10792" width="7" style="1" customWidth="1"/>
    <col min="10793" max="11020" width="12.28515625" style="1"/>
    <col min="11021" max="11021" width="6.5703125" style="1" customWidth="1"/>
    <col min="11022" max="11022" width="7.7109375" style="1" bestFit="1" customWidth="1"/>
    <col min="11023" max="11023" width="7.5703125" style="1" bestFit="1" customWidth="1"/>
    <col min="11024" max="11024" width="7.28515625" style="1" customWidth="1"/>
    <col min="11025" max="11025" width="7.7109375" style="1" bestFit="1" customWidth="1"/>
    <col min="11026" max="11026" width="11.5703125" style="1" customWidth="1"/>
    <col min="11027" max="11027" width="8.7109375" style="1" customWidth="1"/>
    <col min="11028" max="11028" width="6.7109375" style="1" customWidth="1"/>
    <col min="11029" max="11029" width="15.140625" style="1" bestFit="1" customWidth="1"/>
    <col min="11030" max="11030" width="10.140625" style="1" bestFit="1" customWidth="1"/>
    <col min="11031" max="11031" width="12" style="1" bestFit="1" customWidth="1"/>
    <col min="11032" max="11032" width="9.42578125" style="1" bestFit="1" customWidth="1"/>
    <col min="11033" max="11033" width="8.7109375" style="1" customWidth="1"/>
    <col min="11034" max="11048" width="7" style="1" customWidth="1"/>
    <col min="11049" max="11276" width="12.28515625" style="1"/>
    <col min="11277" max="11277" width="6.5703125" style="1" customWidth="1"/>
    <col min="11278" max="11278" width="7.7109375" style="1" bestFit="1" customWidth="1"/>
    <col min="11279" max="11279" width="7.5703125" style="1" bestFit="1" customWidth="1"/>
    <col min="11280" max="11280" width="7.28515625" style="1" customWidth="1"/>
    <col min="11281" max="11281" width="7.7109375" style="1" bestFit="1" customWidth="1"/>
    <col min="11282" max="11282" width="11.5703125" style="1" customWidth="1"/>
    <col min="11283" max="11283" width="8.7109375" style="1" customWidth="1"/>
    <col min="11284" max="11284" width="6.7109375" style="1" customWidth="1"/>
    <col min="11285" max="11285" width="15.140625" style="1" bestFit="1" customWidth="1"/>
    <col min="11286" max="11286" width="10.140625" style="1" bestFit="1" customWidth="1"/>
    <col min="11287" max="11287" width="12" style="1" bestFit="1" customWidth="1"/>
    <col min="11288" max="11288" width="9.42578125" style="1" bestFit="1" customWidth="1"/>
    <col min="11289" max="11289" width="8.7109375" style="1" customWidth="1"/>
    <col min="11290" max="11304" width="7" style="1" customWidth="1"/>
    <col min="11305" max="11532" width="12.28515625" style="1"/>
    <col min="11533" max="11533" width="6.5703125" style="1" customWidth="1"/>
    <col min="11534" max="11534" width="7.7109375" style="1" bestFit="1" customWidth="1"/>
    <col min="11535" max="11535" width="7.5703125" style="1" bestFit="1" customWidth="1"/>
    <col min="11536" max="11536" width="7.28515625" style="1" customWidth="1"/>
    <col min="11537" max="11537" width="7.7109375" style="1" bestFit="1" customWidth="1"/>
    <col min="11538" max="11538" width="11.5703125" style="1" customWidth="1"/>
    <col min="11539" max="11539" width="8.7109375" style="1" customWidth="1"/>
    <col min="11540" max="11540" width="6.7109375" style="1" customWidth="1"/>
    <col min="11541" max="11541" width="15.140625" style="1" bestFit="1" customWidth="1"/>
    <col min="11542" max="11542" width="10.140625" style="1" bestFit="1" customWidth="1"/>
    <col min="11543" max="11543" width="12" style="1" bestFit="1" customWidth="1"/>
    <col min="11544" max="11544" width="9.42578125" style="1" bestFit="1" customWidth="1"/>
    <col min="11545" max="11545" width="8.7109375" style="1" customWidth="1"/>
    <col min="11546" max="11560" width="7" style="1" customWidth="1"/>
    <col min="11561" max="11788" width="12.28515625" style="1"/>
    <col min="11789" max="11789" width="6.5703125" style="1" customWidth="1"/>
    <col min="11790" max="11790" width="7.7109375" style="1" bestFit="1" customWidth="1"/>
    <col min="11791" max="11791" width="7.5703125" style="1" bestFit="1" customWidth="1"/>
    <col min="11792" max="11792" width="7.28515625" style="1" customWidth="1"/>
    <col min="11793" max="11793" width="7.7109375" style="1" bestFit="1" customWidth="1"/>
    <col min="11794" max="11794" width="11.5703125" style="1" customWidth="1"/>
    <col min="11795" max="11795" width="8.7109375" style="1" customWidth="1"/>
    <col min="11796" max="11796" width="6.7109375" style="1" customWidth="1"/>
    <col min="11797" max="11797" width="15.140625" style="1" bestFit="1" customWidth="1"/>
    <col min="11798" max="11798" width="10.140625" style="1" bestFit="1" customWidth="1"/>
    <col min="11799" max="11799" width="12" style="1" bestFit="1" customWidth="1"/>
    <col min="11800" max="11800" width="9.42578125" style="1" bestFit="1" customWidth="1"/>
    <col min="11801" max="11801" width="8.7109375" style="1" customWidth="1"/>
    <col min="11802" max="11816" width="7" style="1" customWidth="1"/>
    <col min="11817" max="12044" width="12.28515625" style="1"/>
    <col min="12045" max="12045" width="6.5703125" style="1" customWidth="1"/>
    <col min="12046" max="12046" width="7.7109375" style="1" bestFit="1" customWidth="1"/>
    <col min="12047" max="12047" width="7.5703125" style="1" bestFit="1" customWidth="1"/>
    <col min="12048" max="12048" width="7.28515625" style="1" customWidth="1"/>
    <col min="12049" max="12049" width="7.7109375" style="1" bestFit="1" customWidth="1"/>
    <col min="12050" max="12050" width="11.5703125" style="1" customWidth="1"/>
    <col min="12051" max="12051" width="8.7109375" style="1" customWidth="1"/>
    <col min="12052" max="12052" width="6.7109375" style="1" customWidth="1"/>
    <col min="12053" max="12053" width="15.140625" style="1" bestFit="1" customWidth="1"/>
    <col min="12054" max="12054" width="10.140625" style="1" bestFit="1" customWidth="1"/>
    <col min="12055" max="12055" width="12" style="1" bestFit="1" customWidth="1"/>
    <col min="12056" max="12056" width="9.42578125" style="1" bestFit="1" customWidth="1"/>
    <col min="12057" max="12057" width="8.7109375" style="1" customWidth="1"/>
    <col min="12058" max="12072" width="7" style="1" customWidth="1"/>
    <col min="12073" max="12300" width="12.28515625" style="1"/>
    <col min="12301" max="12301" width="6.5703125" style="1" customWidth="1"/>
    <col min="12302" max="12302" width="7.7109375" style="1" bestFit="1" customWidth="1"/>
    <col min="12303" max="12303" width="7.5703125" style="1" bestFit="1" customWidth="1"/>
    <col min="12304" max="12304" width="7.28515625" style="1" customWidth="1"/>
    <col min="12305" max="12305" width="7.7109375" style="1" bestFit="1" customWidth="1"/>
    <col min="12306" max="12306" width="11.5703125" style="1" customWidth="1"/>
    <col min="12307" max="12307" width="8.7109375" style="1" customWidth="1"/>
    <col min="12308" max="12308" width="6.7109375" style="1" customWidth="1"/>
    <col min="12309" max="12309" width="15.140625" style="1" bestFit="1" customWidth="1"/>
    <col min="12310" max="12310" width="10.140625" style="1" bestFit="1" customWidth="1"/>
    <col min="12311" max="12311" width="12" style="1" bestFit="1" customWidth="1"/>
    <col min="12312" max="12312" width="9.42578125" style="1" bestFit="1" customWidth="1"/>
    <col min="12313" max="12313" width="8.7109375" style="1" customWidth="1"/>
    <col min="12314" max="12328" width="7" style="1" customWidth="1"/>
    <col min="12329" max="12556" width="12.28515625" style="1"/>
    <col min="12557" max="12557" width="6.5703125" style="1" customWidth="1"/>
    <col min="12558" max="12558" width="7.7109375" style="1" bestFit="1" customWidth="1"/>
    <col min="12559" max="12559" width="7.5703125" style="1" bestFit="1" customWidth="1"/>
    <col min="12560" max="12560" width="7.28515625" style="1" customWidth="1"/>
    <col min="12561" max="12561" width="7.7109375" style="1" bestFit="1" customWidth="1"/>
    <col min="12562" max="12562" width="11.5703125" style="1" customWidth="1"/>
    <col min="12563" max="12563" width="8.7109375" style="1" customWidth="1"/>
    <col min="12564" max="12564" width="6.7109375" style="1" customWidth="1"/>
    <col min="12565" max="12565" width="15.140625" style="1" bestFit="1" customWidth="1"/>
    <col min="12566" max="12566" width="10.140625" style="1" bestFit="1" customWidth="1"/>
    <col min="12567" max="12567" width="12" style="1" bestFit="1" customWidth="1"/>
    <col min="12568" max="12568" width="9.42578125" style="1" bestFit="1" customWidth="1"/>
    <col min="12569" max="12569" width="8.7109375" style="1" customWidth="1"/>
    <col min="12570" max="12584" width="7" style="1" customWidth="1"/>
    <col min="12585" max="12812" width="12.28515625" style="1"/>
    <col min="12813" max="12813" width="6.5703125" style="1" customWidth="1"/>
    <col min="12814" max="12814" width="7.7109375" style="1" bestFit="1" customWidth="1"/>
    <col min="12815" max="12815" width="7.5703125" style="1" bestFit="1" customWidth="1"/>
    <col min="12816" max="12816" width="7.28515625" style="1" customWidth="1"/>
    <col min="12817" max="12817" width="7.7109375" style="1" bestFit="1" customWidth="1"/>
    <col min="12818" max="12818" width="11.5703125" style="1" customWidth="1"/>
    <col min="12819" max="12819" width="8.7109375" style="1" customWidth="1"/>
    <col min="12820" max="12820" width="6.7109375" style="1" customWidth="1"/>
    <col min="12821" max="12821" width="15.140625" style="1" bestFit="1" customWidth="1"/>
    <col min="12822" max="12822" width="10.140625" style="1" bestFit="1" customWidth="1"/>
    <col min="12823" max="12823" width="12" style="1" bestFit="1" customWidth="1"/>
    <col min="12824" max="12824" width="9.42578125" style="1" bestFit="1" customWidth="1"/>
    <col min="12825" max="12825" width="8.7109375" style="1" customWidth="1"/>
    <col min="12826" max="12840" width="7" style="1" customWidth="1"/>
    <col min="12841" max="13068" width="12.28515625" style="1"/>
    <col min="13069" max="13069" width="6.5703125" style="1" customWidth="1"/>
    <col min="13070" max="13070" width="7.7109375" style="1" bestFit="1" customWidth="1"/>
    <col min="13071" max="13071" width="7.5703125" style="1" bestFit="1" customWidth="1"/>
    <col min="13072" max="13072" width="7.28515625" style="1" customWidth="1"/>
    <col min="13073" max="13073" width="7.7109375" style="1" bestFit="1" customWidth="1"/>
    <col min="13074" max="13074" width="11.5703125" style="1" customWidth="1"/>
    <col min="13075" max="13075" width="8.7109375" style="1" customWidth="1"/>
    <col min="13076" max="13076" width="6.7109375" style="1" customWidth="1"/>
    <col min="13077" max="13077" width="15.140625" style="1" bestFit="1" customWidth="1"/>
    <col min="13078" max="13078" width="10.140625" style="1" bestFit="1" customWidth="1"/>
    <col min="13079" max="13079" width="12" style="1" bestFit="1" customWidth="1"/>
    <col min="13080" max="13080" width="9.42578125" style="1" bestFit="1" customWidth="1"/>
    <col min="13081" max="13081" width="8.7109375" style="1" customWidth="1"/>
    <col min="13082" max="13096" width="7" style="1" customWidth="1"/>
    <col min="13097" max="13324" width="12.28515625" style="1"/>
    <col min="13325" max="13325" width="6.5703125" style="1" customWidth="1"/>
    <col min="13326" max="13326" width="7.7109375" style="1" bestFit="1" customWidth="1"/>
    <col min="13327" max="13327" width="7.5703125" style="1" bestFit="1" customWidth="1"/>
    <col min="13328" max="13328" width="7.28515625" style="1" customWidth="1"/>
    <col min="13329" max="13329" width="7.7109375" style="1" bestFit="1" customWidth="1"/>
    <col min="13330" max="13330" width="11.5703125" style="1" customWidth="1"/>
    <col min="13331" max="13331" width="8.7109375" style="1" customWidth="1"/>
    <col min="13332" max="13332" width="6.7109375" style="1" customWidth="1"/>
    <col min="13333" max="13333" width="15.140625" style="1" bestFit="1" customWidth="1"/>
    <col min="13334" max="13334" width="10.140625" style="1" bestFit="1" customWidth="1"/>
    <col min="13335" max="13335" width="12" style="1" bestFit="1" customWidth="1"/>
    <col min="13336" max="13336" width="9.42578125" style="1" bestFit="1" customWidth="1"/>
    <col min="13337" max="13337" width="8.7109375" style="1" customWidth="1"/>
    <col min="13338" max="13352" width="7" style="1" customWidth="1"/>
    <col min="13353" max="13580" width="12.28515625" style="1"/>
    <col min="13581" max="13581" width="6.5703125" style="1" customWidth="1"/>
    <col min="13582" max="13582" width="7.7109375" style="1" bestFit="1" customWidth="1"/>
    <col min="13583" max="13583" width="7.5703125" style="1" bestFit="1" customWidth="1"/>
    <col min="13584" max="13584" width="7.28515625" style="1" customWidth="1"/>
    <col min="13585" max="13585" width="7.7109375" style="1" bestFit="1" customWidth="1"/>
    <col min="13586" max="13586" width="11.5703125" style="1" customWidth="1"/>
    <col min="13587" max="13587" width="8.7109375" style="1" customWidth="1"/>
    <col min="13588" max="13588" width="6.7109375" style="1" customWidth="1"/>
    <col min="13589" max="13589" width="15.140625" style="1" bestFit="1" customWidth="1"/>
    <col min="13590" max="13590" width="10.140625" style="1" bestFit="1" customWidth="1"/>
    <col min="13591" max="13591" width="12" style="1" bestFit="1" customWidth="1"/>
    <col min="13592" max="13592" width="9.42578125" style="1" bestFit="1" customWidth="1"/>
    <col min="13593" max="13593" width="8.7109375" style="1" customWidth="1"/>
    <col min="13594" max="13608" width="7" style="1" customWidth="1"/>
    <col min="13609" max="13836" width="12.28515625" style="1"/>
    <col min="13837" max="13837" width="6.5703125" style="1" customWidth="1"/>
    <col min="13838" max="13838" width="7.7109375" style="1" bestFit="1" customWidth="1"/>
    <col min="13839" max="13839" width="7.5703125" style="1" bestFit="1" customWidth="1"/>
    <col min="13840" max="13840" width="7.28515625" style="1" customWidth="1"/>
    <col min="13841" max="13841" width="7.7109375" style="1" bestFit="1" customWidth="1"/>
    <col min="13842" max="13842" width="11.5703125" style="1" customWidth="1"/>
    <col min="13843" max="13843" width="8.7109375" style="1" customWidth="1"/>
    <col min="13844" max="13844" width="6.7109375" style="1" customWidth="1"/>
    <col min="13845" max="13845" width="15.140625" style="1" bestFit="1" customWidth="1"/>
    <col min="13846" max="13846" width="10.140625" style="1" bestFit="1" customWidth="1"/>
    <col min="13847" max="13847" width="12" style="1" bestFit="1" customWidth="1"/>
    <col min="13848" max="13848" width="9.42578125" style="1" bestFit="1" customWidth="1"/>
    <col min="13849" max="13849" width="8.7109375" style="1" customWidth="1"/>
    <col min="13850" max="13864" width="7" style="1" customWidth="1"/>
    <col min="13865" max="14092" width="12.28515625" style="1"/>
    <col min="14093" max="14093" width="6.5703125" style="1" customWidth="1"/>
    <col min="14094" max="14094" width="7.7109375" style="1" bestFit="1" customWidth="1"/>
    <col min="14095" max="14095" width="7.5703125" style="1" bestFit="1" customWidth="1"/>
    <col min="14096" max="14096" width="7.28515625" style="1" customWidth="1"/>
    <col min="14097" max="14097" width="7.7109375" style="1" bestFit="1" customWidth="1"/>
    <col min="14098" max="14098" width="11.5703125" style="1" customWidth="1"/>
    <col min="14099" max="14099" width="8.7109375" style="1" customWidth="1"/>
    <col min="14100" max="14100" width="6.7109375" style="1" customWidth="1"/>
    <col min="14101" max="14101" width="15.140625" style="1" bestFit="1" customWidth="1"/>
    <col min="14102" max="14102" width="10.140625" style="1" bestFit="1" customWidth="1"/>
    <col min="14103" max="14103" width="12" style="1" bestFit="1" customWidth="1"/>
    <col min="14104" max="14104" width="9.42578125" style="1" bestFit="1" customWidth="1"/>
    <col min="14105" max="14105" width="8.7109375" style="1" customWidth="1"/>
    <col min="14106" max="14120" width="7" style="1" customWidth="1"/>
    <col min="14121" max="14348" width="12.28515625" style="1"/>
    <col min="14349" max="14349" width="6.5703125" style="1" customWidth="1"/>
    <col min="14350" max="14350" width="7.7109375" style="1" bestFit="1" customWidth="1"/>
    <col min="14351" max="14351" width="7.5703125" style="1" bestFit="1" customWidth="1"/>
    <col min="14352" max="14352" width="7.28515625" style="1" customWidth="1"/>
    <col min="14353" max="14353" width="7.7109375" style="1" bestFit="1" customWidth="1"/>
    <col min="14354" max="14354" width="11.5703125" style="1" customWidth="1"/>
    <col min="14355" max="14355" width="8.7109375" style="1" customWidth="1"/>
    <col min="14356" max="14356" width="6.7109375" style="1" customWidth="1"/>
    <col min="14357" max="14357" width="15.140625" style="1" bestFit="1" customWidth="1"/>
    <col min="14358" max="14358" width="10.140625" style="1" bestFit="1" customWidth="1"/>
    <col min="14359" max="14359" width="12" style="1" bestFit="1" customWidth="1"/>
    <col min="14360" max="14360" width="9.42578125" style="1" bestFit="1" customWidth="1"/>
    <col min="14361" max="14361" width="8.7109375" style="1" customWidth="1"/>
    <col min="14362" max="14376" width="7" style="1" customWidth="1"/>
    <col min="14377" max="14604" width="12.28515625" style="1"/>
    <col min="14605" max="14605" width="6.5703125" style="1" customWidth="1"/>
    <col min="14606" max="14606" width="7.7109375" style="1" bestFit="1" customWidth="1"/>
    <col min="14607" max="14607" width="7.5703125" style="1" bestFit="1" customWidth="1"/>
    <col min="14608" max="14608" width="7.28515625" style="1" customWidth="1"/>
    <col min="14609" max="14609" width="7.7109375" style="1" bestFit="1" customWidth="1"/>
    <col min="14610" max="14610" width="11.5703125" style="1" customWidth="1"/>
    <col min="14611" max="14611" width="8.7109375" style="1" customWidth="1"/>
    <col min="14612" max="14612" width="6.7109375" style="1" customWidth="1"/>
    <col min="14613" max="14613" width="15.140625" style="1" bestFit="1" customWidth="1"/>
    <col min="14614" max="14614" width="10.140625" style="1" bestFit="1" customWidth="1"/>
    <col min="14615" max="14615" width="12" style="1" bestFit="1" customWidth="1"/>
    <col min="14616" max="14616" width="9.42578125" style="1" bestFit="1" customWidth="1"/>
    <col min="14617" max="14617" width="8.7109375" style="1" customWidth="1"/>
    <col min="14618" max="14632" width="7" style="1" customWidth="1"/>
    <col min="14633" max="14860" width="12.28515625" style="1"/>
    <col min="14861" max="14861" width="6.5703125" style="1" customWidth="1"/>
    <col min="14862" max="14862" width="7.7109375" style="1" bestFit="1" customWidth="1"/>
    <col min="14863" max="14863" width="7.5703125" style="1" bestFit="1" customWidth="1"/>
    <col min="14864" max="14864" width="7.28515625" style="1" customWidth="1"/>
    <col min="14865" max="14865" width="7.7109375" style="1" bestFit="1" customWidth="1"/>
    <col min="14866" max="14866" width="11.5703125" style="1" customWidth="1"/>
    <col min="14867" max="14867" width="8.7109375" style="1" customWidth="1"/>
    <col min="14868" max="14868" width="6.7109375" style="1" customWidth="1"/>
    <col min="14869" max="14869" width="15.140625" style="1" bestFit="1" customWidth="1"/>
    <col min="14870" max="14870" width="10.140625" style="1" bestFit="1" customWidth="1"/>
    <col min="14871" max="14871" width="12" style="1" bestFit="1" customWidth="1"/>
    <col min="14872" max="14872" width="9.42578125" style="1" bestFit="1" customWidth="1"/>
    <col min="14873" max="14873" width="8.7109375" style="1" customWidth="1"/>
    <col min="14874" max="14888" width="7" style="1" customWidth="1"/>
    <col min="14889" max="15116" width="12.28515625" style="1"/>
    <col min="15117" max="15117" width="6.5703125" style="1" customWidth="1"/>
    <col min="15118" max="15118" width="7.7109375" style="1" bestFit="1" customWidth="1"/>
    <col min="15119" max="15119" width="7.5703125" style="1" bestFit="1" customWidth="1"/>
    <col min="15120" max="15120" width="7.28515625" style="1" customWidth="1"/>
    <col min="15121" max="15121" width="7.7109375" style="1" bestFit="1" customWidth="1"/>
    <col min="15122" max="15122" width="11.5703125" style="1" customWidth="1"/>
    <col min="15123" max="15123" width="8.7109375" style="1" customWidth="1"/>
    <col min="15124" max="15124" width="6.7109375" style="1" customWidth="1"/>
    <col min="15125" max="15125" width="15.140625" style="1" bestFit="1" customWidth="1"/>
    <col min="15126" max="15126" width="10.140625" style="1" bestFit="1" customWidth="1"/>
    <col min="15127" max="15127" width="12" style="1" bestFit="1" customWidth="1"/>
    <col min="15128" max="15128" width="9.42578125" style="1" bestFit="1" customWidth="1"/>
    <col min="15129" max="15129" width="8.7109375" style="1" customWidth="1"/>
    <col min="15130" max="15144" width="7" style="1" customWidth="1"/>
    <col min="15145" max="15372" width="12.28515625" style="1"/>
    <col min="15373" max="15373" width="6.5703125" style="1" customWidth="1"/>
    <col min="15374" max="15374" width="7.7109375" style="1" bestFit="1" customWidth="1"/>
    <col min="15375" max="15375" width="7.5703125" style="1" bestFit="1" customWidth="1"/>
    <col min="15376" max="15376" width="7.28515625" style="1" customWidth="1"/>
    <col min="15377" max="15377" width="7.7109375" style="1" bestFit="1" customWidth="1"/>
    <col min="15378" max="15378" width="11.5703125" style="1" customWidth="1"/>
    <col min="15379" max="15379" width="8.7109375" style="1" customWidth="1"/>
    <col min="15380" max="15380" width="6.7109375" style="1" customWidth="1"/>
    <col min="15381" max="15381" width="15.140625" style="1" bestFit="1" customWidth="1"/>
    <col min="15382" max="15382" width="10.140625" style="1" bestFit="1" customWidth="1"/>
    <col min="15383" max="15383" width="12" style="1" bestFit="1" customWidth="1"/>
    <col min="15384" max="15384" width="9.42578125" style="1" bestFit="1" customWidth="1"/>
    <col min="15385" max="15385" width="8.7109375" style="1" customWidth="1"/>
    <col min="15386" max="15400" width="7" style="1" customWidth="1"/>
    <col min="15401" max="15628" width="12.28515625" style="1"/>
    <col min="15629" max="15629" width="6.5703125" style="1" customWidth="1"/>
    <col min="15630" max="15630" width="7.7109375" style="1" bestFit="1" customWidth="1"/>
    <col min="15631" max="15631" width="7.5703125" style="1" bestFit="1" customWidth="1"/>
    <col min="15632" max="15632" width="7.28515625" style="1" customWidth="1"/>
    <col min="15633" max="15633" width="7.7109375" style="1" bestFit="1" customWidth="1"/>
    <col min="15634" max="15634" width="11.5703125" style="1" customWidth="1"/>
    <col min="15635" max="15635" width="8.7109375" style="1" customWidth="1"/>
    <col min="15636" max="15636" width="6.7109375" style="1" customWidth="1"/>
    <col min="15637" max="15637" width="15.140625" style="1" bestFit="1" customWidth="1"/>
    <col min="15638" max="15638" width="10.140625" style="1" bestFit="1" customWidth="1"/>
    <col min="15639" max="15639" width="12" style="1" bestFit="1" customWidth="1"/>
    <col min="15640" max="15640" width="9.42578125" style="1" bestFit="1" customWidth="1"/>
    <col min="15641" max="15641" width="8.7109375" style="1" customWidth="1"/>
    <col min="15642" max="15656" width="7" style="1" customWidth="1"/>
    <col min="15657" max="15884" width="12.28515625" style="1"/>
    <col min="15885" max="15885" width="6.5703125" style="1" customWidth="1"/>
    <col min="15886" max="15886" width="7.7109375" style="1" bestFit="1" customWidth="1"/>
    <col min="15887" max="15887" width="7.5703125" style="1" bestFit="1" customWidth="1"/>
    <col min="15888" max="15888" width="7.28515625" style="1" customWidth="1"/>
    <col min="15889" max="15889" width="7.7109375" style="1" bestFit="1" customWidth="1"/>
    <col min="15890" max="15890" width="11.5703125" style="1" customWidth="1"/>
    <col min="15891" max="15891" width="8.7109375" style="1" customWidth="1"/>
    <col min="15892" max="15892" width="6.7109375" style="1" customWidth="1"/>
    <col min="15893" max="15893" width="15.140625" style="1" bestFit="1" customWidth="1"/>
    <col min="15894" max="15894" width="10.140625" style="1" bestFit="1" customWidth="1"/>
    <col min="15895" max="15895" width="12" style="1" bestFit="1" customWidth="1"/>
    <col min="15896" max="15896" width="9.42578125" style="1" bestFit="1" customWidth="1"/>
    <col min="15897" max="15897" width="8.7109375" style="1" customWidth="1"/>
    <col min="15898" max="15912" width="7" style="1" customWidth="1"/>
    <col min="15913" max="16140" width="12.28515625" style="1"/>
    <col min="16141" max="16141" width="6.5703125" style="1" customWidth="1"/>
    <col min="16142" max="16142" width="7.7109375" style="1" bestFit="1" customWidth="1"/>
    <col min="16143" max="16143" width="7.5703125" style="1" bestFit="1" customWidth="1"/>
    <col min="16144" max="16144" width="7.28515625" style="1" customWidth="1"/>
    <col min="16145" max="16145" width="7.7109375" style="1" bestFit="1" customWidth="1"/>
    <col min="16146" max="16146" width="11.5703125" style="1" customWidth="1"/>
    <col min="16147" max="16147" width="8.7109375" style="1" customWidth="1"/>
    <col min="16148" max="16148" width="6.7109375" style="1" customWidth="1"/>
    <col min="16149" max="16149" width="15.140625" style="1" bestFit="1" customWidth="1"/>
    <col min="16150" max="16150" width="10.140625" style="1" bestFit="1" customWidth="1"/>
    <col min="16151" max="16151" width="12" style="1" bestFit="1" customWidth="1"/>
    <col min="16152" max="16152" width="9.42578125" style="1" bestFit="1" customWidth="1"/>
    <col min="16153" max="16153" width="8.7109375" style="1" customWidth="1"/>
    <col min="16154" max="16168" width="7" style="1" customWidth="1"/>
    <col min="16169" max="16384" width="12.28515625" style="1"/>
  </cols>
  <sheetData>
    <row r="1" spans="2:40" ht="15.75" thickBot="1" x14ac:dyDescent="0.3">
      <c r="Q1" s="2" t="s">
        <v>0</v>
      </c>
      <c r="R1" s="51">
        <v>2</v>
      </c>
    </row>
    <row r="2" spans="2:40" ht="18" x14ac:dyDescent="0.25">
      <c r="B2" s="55" t="s">
        <v>18</v>
      </c>
      <c r="C2" s="56"/>
      <c r="D2" s="56"/>
      <c r="E2" s="56"/>
      <c r="F2" s="56"/>
      <c r="G2" s="56"/>
      <c r="H2" s="64"/>
      <c r="I2" s="64"/>
      <c r="J2" s="64"/>
      <c r="K2" s="64"/>
      <c r="L2" s="65"/>
      <c r="N2" s="3" t="s">
        <v>1</v>
      </c>
      <c r="O2" s="44">
        <v>0.05</v>
      </c>
      <c r="P2" s="4"/>
      <c r="Q2" s="5" t="s">
        <v>2</v>
      </c>
      <c r="R2" s="6" t="s">
        <v>3</v>
      </c>
      <c r="S2" s="2"/>
      <c r="T2" s="2"/>
      <c r="U2" s="2"/>
      <c r="V2" s="2"/>
      <c r="W2" s="2"/>
      <c r="Y2" s="2"/>
    </row>
    <row r="3" spans="2:40" ht="14.25" x14ac:dyDescent="0.2">
      <c r="B3" s="66"/>
      <c r="C3" s="67"/>
      <c r="D3" s="67"/>
      <c r="E3" s="67"/>
      <c r="F3" s="67"/>
      <c r="G3" s="67"/>
      <c r="H3" s="67"/>
      <c r="I3" s="67"/>
      <c r="J3" s="67"/>
      <c r="K3" s="67"/>
      <c r="L3" s="68"/>
      <c r="N3" s="7" t="s">
        <v>4</v>
      </c>
      <c r="O3" s="45">
        <v>960</v>
      </c>
      <c r="P3" s="4"/>
      <c r="Q3" s="8" t="s">
        <v>5</v>
      </c>
      <c r="R3" s="9" t="s">
        <v>6</v>
      </c>
      <c r="S3" s="8"/>
      <c r="T3" s="8"/>
      <c r="U3" s="8"/>
      <c r="V3" s="2"/>
      <c r="W3" s="2"/>
      <c r="X3" s="2"/>
      <c r="Y3" s="2"/>
    </row>
    <row r="4" spans="2:40" ht="12.75" x14ac:dyDescent="0.2">
      <c r="B4" s="60" t="s">
        <v>46</v>
      </c>
      <c r="C4" s="84"/>
      <c r="D4" s="61"/>
      <c r="E4" s="84"/>
      <c r="F4" s="84"/>
      <c r="G4" s="84"/>
      <c r="H4" s="84"/>
      <c r="I4" s="84"/>
      <c r="J4" s="84"/>
      <c r="K4" s="84"/>
      <c r="L4" s="85"/>
      <c r="M4" s="4"/>
      <c r="N4" s="4"/>
      <c r="P4" s="4"/>
      <c r="Q4" s="8" t="s">
        <v>7</v>
      </c>
      <c r="R4" s="9" t="s">
        <v>8</v>
      </c>
      <c r="S4" s="8"/>
      <c r="T4" s="8"/>
      <c r="U4" s="8"/>
      <c r="V4" s="2"/>
      <c r="W4" s="2"/>
      <c r="X4" s="2"/>
      <c r="Y4" s="2"/>
    </row>
    <row r="5" spans="2:40" ht="12.75" x14ac:dyDescent="0.2">
      <c r="B5" s="87" t="s">
        <v>45</v>
      </c>
      <c r="C5" s="90"/>
      <c r="D5" s="84"/>
      <c r="E5" s="84"/>
      <c r="F5" s="84"/>
      <c r="G5" s="84"/>
      <c r="H5" s="84"/>
      <c r="I5" s="84"/>
      <c r="J5" s="84"/>
      <c r="K5" s="84"/>
      <c r="L5" s="85"/>
      <c r="M5" s="4"/>
      <c r="N5" s="4"/>
      <c r="O5" s="4"/>
      <c r="P5" s="4"/>
      <c r="Q5" s="8" t="s">
        <v>9</v>
      </c>
      <c r="R5" s="9" t="s">
        <v>10</v>
      </c>
      <c r="S5" s="8"/>
      <c r="T5" s="8"/>
      <c r="U5" s="8"/>
      <c r="V5" s="2"/>
      <c r="W5" s="2"/>
      <c r="X5" s="2"/>
      <c r="Y5" s="2"/>
    </row>
    <row r="6" spans="2:40" ht="12.75" x14ac:dyDescent="0.2">
      <c r="B6" s="60"/>
      <c r="C6" s="84"/>
      <c r="D6" s="61"/>
      <c r="E6" s="84"/>
      <c r="F6" s="84"/>
      <c r="G6" s="84"/>
      <c r="H6" s="84"/>
      <c r="I6" s="84"/>
      <c r="J6" s="84"/>
      <c r="K6" s="84"/>
      <c r="L6" s="85"/>
      <c r="M6" s="4"/>
      <c r="N6" s="4"/>
      <c r="O6" s="4"/>
      <c r="P6" s="4"/>
      <c r="Q6" s="10"/>
      <c r="R6" s="11"/>
      <c r="S6" s="11"/>
      <c r="T6" s="11"/>
      <c r="U6" s="12"/>
      <c r="V6" s="12"/>
      <c r="W6" s="12"/>
      <c r="X6" s="12"/>
      <c r="Y6" s="12"/>
    </row>
    <row r="7" spans="2:40" s="39" customFormat="1" ht="12.75" x14ac:dyDescent="0.2">
      <c r="B7" s="86"/>
      <c r="C7" s="84"/>
      <c r="D7" s="84"/>
      <c r="E7" s="84"/>
      <c r="F7" s="84"/>
      <c r="G7" s="84"/>
      <c r="H7" s="84"/>
      <c r="I7" s="84"/>
      <c r="J7" s="84"/>
      <c r="K7" s="84"/>
      <c r="L7" s="85"/>
      <c r="P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</row>
    <row r="8" spans="2:40" ht="13.5" thickBot="1" x14ac:dyDescent="0.25">
      <c r="B8" s="87" t="s">
        <v>23</v>
      </c>
      <c r="C8" s="88"/>
      <c r="D8" s="88" t="s">
        <v>24</v>
      </c>
      <c r="E8" s="88"/>
      <c r="F8" s="88"/>
      <c r="G8" s="88"/>
      <c r="H8" s="88"/>
      <c r="I8" s="88"/>
      <c r="J8" s="84"/>
      <c r="K8" s="84"/>
      <c r="L8" s="85"/>
      <c r="N8" s="38" t="s">
        <v>11</v>
      </c>
      <c r="O8" s="38" t="s">
        <v>12</v>
      </c>
      <c r="P8" s="38"/>
      <c r="Q8" s="38">
        <v>1</v>
      </c>
      <c r="R8" s="38">
        <v>2</v>
      </c>
      <c r="S8" s="38">
        <v>3</v>
      </c>
      <c r="T8" s="38">
        <v>4</v>
      </c>
      <c r="U8" s="38">
        <v>5</v>
      </c>
    </row>
    <row r="9" spans="2:40" ht="12.75" x14ac:dyDescent="0.2">
      <c r="B9" s="87"/>
      <c r="C9" s="88"/>
      <c r="D9" s="61" t="s">
        <v>25</v>
      </c>
      <c r="E9" s="88"/>
      <c r="F9" s="88"/>
      <c r="G9" s="88"/>
      <c r="H9" s="88"/>
      <c r="I9" s="88"/>
      <c r="J9" s="84"/>
      <c r="K9" s="84"/>
      <c r="L9" s="85"/>
      <c r="N9" s="41">
        <v>0.38541666666666669</v>
      </c>
      <c r="O9" s="15">
        <f t="shared" ref="O9:O14" si="0">N9-$N$9</f>
        <v>0</v>
      </c>
      <c r="P9" s="40">
        <f t="shared" ref="P9:P14" si="1">O9*1440</f>
        <v>0</v>
      </c>
      <c r="Q9" s="46">
        <v>0.02</v>
      </c>
      <c r="R9" s="47">
        <v>1.7999999999999999E-2</v>
      </c>
      <c r="S9" s="47">
        <v>1.9E-2</v>
      </c>
      <c r="T9" s="47">
        <v>0.02</v>
      </c>
      <c r="U9" s="48">
        <v>2.1000000000000001E-2</v>
      </c>
      <c r="V9" s="18"/>
      <c r="W9" s="18"/>
      <c r="X9" s="19"/>
      <c r="Y9" s="19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2:40" x14ac:dyDescent="0.25">
      <c r="B10" s="57"/>
      <c r="C10" s="58"/>
      <c r="D10" s="58"/>
      <c r="E10" s="58"/>
      <c r="F10" s="58"/>
      <c r="G10" s="58"/>
      <c r="H10" s="58"/>
      <c r="I10" s="58"/>
      <c r="J10" s="58"/>
      <c r="K10" s="58"/>
      <c r="L10" s="59"/>
      <c r="N10" s="42">
        <v>0.46458333333333335</v>
      </c>
      <c r="O10" s="15">
        <f t="shared" si="0"/>
        <v>7.9166666666666663E-2</v>
      </c>
      <c r="P10" s="40">
        <f t="shared" si="1"/>
        <v>114</v>
      </c>
      <c r="Q10" s="49">
        <v>2.9000000000000001E-2</v>
      </c>
      <c r="R10" s="43">
        <v>2.7E-2</v>
      </c>
      <c r="S10" s="43">
        <v>2.9000000000000001E-2</v>
      </c>
      <c r="T10" s="43">
        <v>3.1E-2</v>
      </c>
      <c r="U10" s="50">
        <v>3.1E-2</v>
      </c>
      <c r="V10" s="18"/>
      <c r="W10" s="18"/>
      <c r="X10" s="19"/>
      <c r="Y10" s="19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2:40" ht="12.75" x14ac:dyDescent="0.2">
      <c r="B11" s="60" t="s">
        <v>19</v>
      </c>
      <c r="C11" s="84"/>
      <c r="D11" s="61" t="s">
        <v>21</v>
      </c>
      <c r="E11" s="84"/>
      <c r="F11" s="84"/>
      <c r="G11" s="84"/>
      <c r="H11" s="84"/>
      <c r="I11" s="84"/>
      <c r="J11" s="84"/>
      <c r="K11" s="84"/>
      <c r="L11" s="85"/>
      <c r="N11" s="42">
        <v>0.51597222222222217</v>
      </c>
      <c r="O11" s="15">
        <f t="shared" si="0"/>
        <v>0.13055555555555548</v>
      </c>
      <c r="P11" s="40">
        <f t="shared" si="1"/>
        <v>187.99999999999989</v>
      </c>
      <c r="Q11" s="49">
        <v>0.04</v>
      </c>
      <c r="R11" s="43">
        <v>3.5000000000000003E-2</v>
      </c>
      <c r="S11" s="43">
        <v>3.9E-2</v>
      </c>
      <c r="T11" s="43">
        <v>4.2999999999999997E-2</v>
      </c>
      <c r="U11" s="50">
        <v>4.2000000000000003E-2</v>
      </c>
      <c r="V11" s="18"/>
      <c r="W11" s="18"/>
      <c r="X11" s="19"/>
      <c r="Y11" s="19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2:40" ht="12.75" x14ac:dyDescent="0.2">
      <c r="B12" s="86"/>
      <c r="C12" s="84"/>
      <c r="D12" s="84"/>
      <c r="E12" s="84"/>
      <c r="F12" s="84"/>
      <c r="G12" s="84"/>
      <c r="H12" s="84"/>
      <c r="I12" s="84"/>
      <c r="J12" s="84"/>
      <c r="K12" s="84"/>
      <c r="L12" s="85"/>
      <c r="N12" s="42">
        <v>0.59097222222222223</v>
      </c>
      <c r="O12" s="15">
        <f t="shared" si="0"/>
        <v>0.20555555555555555</v>
      </c>
      <c r="P12" s="40">
        <f t="shared" si="1"/>
        <v>296</v>
      </c>
      <c r="Q12" s="49">
        <v>0.06</v>
      </c>
      <c r="R12" s="43">
        <v>5.2999999999999999E-2</v>
      </c>
      <c r="S12" s="43">
        <v>0.06</v>
      </c>
      <c r="T12" s="43">
        <v>6.3E-2</v>
      </c>
      <c r="U12" s="50">
        <v>6.0999999999999999E-2</v>
      </c>
      <c r="V12" s="17"/>
      <c r="W12" s="18"/>
      <c r="X12" s="19"/>
      <c r="Y12" s="19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</row>
    <row r="13" spans="2:40" ht="12.75" x14ac:dyDescent="0.2">
      <c r="B13" s="87" t="s">
        <v>22</v>
      </c>
      <c r="C13" s="84"/>
      <c r="D13" s="61" t="s">
        <v>20</v>
      </c>
      <c r="E13" s="84"/>
      <c r="F13" s="84"/>
      <c r="G13" s="84"/>
      <c r="H13" s="84"/>
      <c r="I13" s="84"/>
      <c r="J13" s="84"/>
      <c r="K13" s="84"/>
      <c r="L13" s="85"/>
      <c r="N13" s="42">
        <v>0.6645833333333333</v>
      </c>
      <c r="O13" s="15">
        <f t="shared" si="0"/>
        <v>0.27916666666666662</v>
      </c>
      <c r="P13" s="40">
        <f t="shared" si="1"/>
        <v>401.99999999999994</v>
      </c>
      <c r="Q13" s="49">
        <v>9.2999999999999999E-2</v>
      </c>
      <c r="R13" s="43">
        <v>8.1000000000000003E-2</v>
      </c>
      <c r="S13" s="43">
        <v>9.1999999999999998E-2</v>
      </c>
      <c r="T13" s="43">
        <v>9.9000000000000005E-2</v>
      </c>
      <c r="U13" s="50">
        <v>9.2999999999999999E-2</v>
      </c>
      <c r="V13" s="17"/>
      <c r="W13" s="18"/>
      <c r="X13" s="19"/>
      <c r="Y13" s="19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2:40" ht="13.5" thickBot="1" x14ac:dyDescent="0.25">
      <c r="B14" s="60"/>
      <c r="C14" s="84"/>
      <c r="D14" s="61" t="s">
        <v>35</v>
      </c>
      <c r="E14" s="84"/>
      <c r="F14" s="84"/>
      <c r="G14" s="84"/>
      <c r="H14" s="84"/>
      <c r="I14" s="84"/>
      <c r="J14" s="84"/>
      <c r="K14" s="84"/>
      <c r="L14" s="85"/>
      <c r="N14" s="72">
        <v>0.71736111111111101</v>
      </c>
      <c r="O14" s="15">
        <f t="shared" si="0"/>
        <v>0.33194444444444432</v>
      </c>
      <c r="P14" s="40">
        <f t="shared" si="1"/>
        <v>477.99999999999983</v>
      </c>
      <c r="Q14" s="73">
        <v>0.124</v>
      </c>
      <c r="R14" s="74">
        <v>0.109</v>
      </c>
      <c r="S14" s="74">
        <v>0.12</v>
      </c>
      <c r="T14" s="74">
        <v>0.13</v>
      </c>
      <c r="U14" s="75">
        <v>0.121</v>
      </c>
      <c r="V14" s="18"/>
      <c r="W14" s="18"/>
      <c r="X14" s="19"/>
      <c r="Y14" s="19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</row>
    <row r="15" spans="2:40" ht="12.75" x14ac:dyDescent="0.2">
      <c r="B15" s="87"/>
      <c r="C15" s="88"/>
      <c r="D15" s="61"/>
      <c r="E15" s="84"/>
      <c r="F15" s="84"/>
      <c r="G15" s="84"/>
      <c r="H15" s="84"/>
      <c r="I15" s="84"/>
      <c r="J15" s="84"/>
      <c r="K15" s="84"/>
      <c r="L15" s="85"/>
      <c r="M15" s="13"/>
      <c r="N15" s="4"/>
      <c r="O15" s="22"/>
      <c r="P15" s="14"/>
      <c r="Q15" s="22"/>
      <c r="R15" s="22"/>
      <c r="S15" s="22"/>
      <c r="T15" s="22"/>
      <c r="U15" s="22"/>
      <c r="V15" s="22"/>
      <c r="W15" s="22"/>
      <c r="X15" s="22"/>
      <c r="Y15" s="22"/>
    </row>
    <row r="16" spans="2:40" ht="13.5" thickBot="1" x14ac:dyDescent="0.25">
      <c r="B16" s="87" t="s">
        <v>26</v>
      </c>
      <c r="C16" s="88"/>
      <c r="D16" s="88" t="s">
        <v>27</v>
      </c>
      <c r="E16" s="84"/>
      <c r="F16" s="84"/>
      <c r="G16" s="84"/>
      <c r="H16" s="84"/>
      <c r="I16" s="84"/>
      <c r="J16" s="84"/>
      <c r="K16" s="84"/>
      <c r="L16" s="85"/>
      <c r="M16" s="13"/>
      <c r="N16" s="4"/>
      <c r="O16" s="39"/>
      <c r="P16" s="39"/>
      <c r="Q16" s="38">
        <f>Q8</f>
        <v>1</v>
      </c>
      <c r="R16" s="38">
        <f>R8</f>
        <v>2</v>
      </c>
      <c r="S16" s="38">
        <f>S8</f>
        <v>3</v>
      </c>
      <c r="T16" s="38">
        <f>T8</f>
        <v>4</v>
      </c>
      <c r="U16" s="38">
        <f>U8</f>
        <v>5</v>
      </c>
      <c r="V16" s="22"/>
      <c r="W16" s="22"/>
      <c r="X16" s="22"/>
      <c r="Y16" s="22"/>
    </row>
    <row r="17" spans="2:40" ht="12.75" x14ac:dyDescent="0.2">
      <c r="B17" s="87"/>
      <c r="C17" s="88"/>
      <c r="D17" s="61" t="s">
        <v>28</v>
      </c>
      <c r="E17" s="84"/>
      <c r="F17" s="84"/>
      <c r="G17" s="84"/>
      <c r="H17" s="84"/>
      <c r="I17" s="84"/>
      <c r="J17" s="84"/>
      <c r="K17" s="84"/>
      <c r="L17" s="85"/>
      <c r="M17" s="13"/>
      <c r="N17" s="4"/>
      <c r="O17" s="8" t="s">
        <v>13</v>
      </c>
      <c r="P17" s="16">
        <f t="shared" ref="P17:P22" si="2">P9</f>
        <v>0</v>
      </c>
      <c r="Q17" s="76">
        <f t="shared" ref="Q17:U22" si="3">LOG(Q9,$R$1)</f>
        <v>-5.6438561897747244</v>
      </c>
      <c r="R17" s="77">
        <f t="shared" si="3"/>
        <v>-5.7958592832197748</v>
      </c>
      <c r="S17" s="77">
        <f t="shared" si="3"/>
        <v>-5.7178567712185018</v>
      </c>
      <c r="T17" s="77">
        <f t="shared" si="3"/>
        <v>-5.6438561897747244</v>
      </c>
      <c r="U17" s="78">
        <f t="shared" si="3"/>
        <v>-5.5734668618833263</v>
      </c>
      <c r="X17" s="23"/>
      <c r="Y17" s="23"/>
      <c r="Z17" s="23"/>
      <c r="AA17" s="23"/>
      <c r="AB17" s="23"/>
      <c r="AC17" s="23"/>
      <c r="AD17" s="23"/>
      <c r="AE17" s="23"/>
      <c r="AG17" s="23"/>
      <c r="AI17" s="23"/>
      <c r="AK17" s="23"/>
      <c r="AM17" s="23"/>
    </row>
    <row r="18" spans="2:40" ht="12.75" x14ac:dyDescent="0.2">
      <c r="B18" s="86"/>
      <c r="C18" s="84"/>
      <c r="D18" s="84"/>
      <c r="E18" s="84"/>
      <c r="F18" s="84"/>
      <c r="G18" s="84"/>
      <c r="H18" s="84"/>
      <c r="I18" s="84"/>
      <c r="J18" s="84"/>
      <c r="K18" s="84"/>
      <c r="L18" s="85"/>
      <c r="M18" s="4"/>
      <c r="N18" s="4"/>
      <c r="P18" s="16">
        <f t="shared" si="2"/>
        <v>114</v>
      </c>
      <c r="Q18" s="79">
        <f t="shared" si="3"/>
        <v>-5.1078032895345151</v>
      </c>
      <c r="R18" s="26">
        <f t="shared" si="3"/>
        <v>-5.2108967824986188</v>
      </c>
      <c r="S18" s="26">
        <f t="shared" si="3"/>
        <v>-5.1078032895345151</v>
      </c>
      <c r="T18" s="26">
        <f t="shared" si="3"/>
        <v>-5.0115879742752121</v>
      </c>
      <c r="U18" s="80">
        <f t="shared" si="3"/>
        <v>-5.0115879742752121</v>
      </c>
      <c r="V18" s="25"/>
      <c r="W18" s="26"/>
      <c r="X18" s="26"/>
      <c r="Y18" s="26"/>
      <c r="Z18" s="23"/>
      <c r="AA18" s="23"/>
      <c r="AB18" s="23"/>
      <c r="AC18" s="23"/>
      <c r="AD18" s="23"/>
      <c r="AE18" s="23"/>
      <c r="AG18" s="23"/>
      <c r="AI18" s="23"/>
      <c r="AK18" s="23"/>
      <c r="AM18" s="23"/>
    </row>
    <row r="19" spans="2:40" ht="12.75" x14ac:dyDescent="0.2">
      <c r="B19" s="60" t="s">
        <v>29</v>
      </c>
      <c r="C19" s="84"/>
      <c r="D19" s="61" t="s">
        <v>30</v>
      </c>
      <c r="E19" s="84"/>
      <c r="F19" s="84"/>
      <c r="G19" s="84"/>
      <c r="H19" s="84"/>
      <c r="I19" s="84"/>
      <c r="J19" s="84"/>
      <c r="K19" s="84"/>
      <c r="L19" s="85"/>
      <c r="M19" s="4"/>
      <c r="N19" s="4"/>
      <c r="P19" s="16">
        <f t="shared" si="2"/>
        <v>187.99999999999989</v>
      </c>
      <c r="Q19" s="79">
        <f t="shared" si="3"/>
        <v>-4.6438561897747244</v>
      </c>
      <c r="R19" s="26">
        <f t="shared" si="3"/>
        <v>-4.8365012677171206</v>
      </c>
      <c r="S19" s="26">
        <f t="shared" si="3"/>
        <v>-4.6803820657998383</v>
      </c>
      <c r="T19" s="26">
        <f t="shared" si="3"/>
        <v>-4.53951952995999</v>
      </c>
      <c r="U19" s="80">
        <f t="shared" si="3"/>
        <v>-4.5734668618833272</v>
      </c>
      <c r="V19" s="28"/>
      <c r="W19" s="26"/>
      <c r="X19" s="26"/>
      <c r="Y19" s="26"/>
      <c r="Z19" s="23"/>
      <c r="AA19" s="23"/>
      <c r="AB19" s="23"/>
      <c r="AC19" s="23"/>
      <c r="AD19" s="23"/>
      <c r="AE19" s="23"/>
      <c r="AG19" s="23"/>
      <c r="AI19" s="23"/>
      <c r="AK19" s="23"/>
      <c r="AM19" s="23"/>
    </row>
    <row r="20" spans="2:40" ht="12.75" x14ac:dyDescent="0.2">
      <c r="B20" s="86"/>
      <c r="C20" s="84"/>
      <c r="D20" s="61"/>
      <c r="E20" s="84"/>
      <c r="F20" s="84"/>
      <c r="G20" s="84"/>
      <c r="H20" s="84"/>
      <c r="I20" s="84"/>
      <c r="J20" s="84"/>
      <c r="K20" s="84"/>
      <c r="L20" s="85"/>
      <c r="M20" s="4"/>
      <c r="N20" s="4"/>
      <c r="P20" s="16">
        <f t="shared" si="2"/>
        <v>296</v>
      </c>
      <c r="Q20" s="79">
        <f t="shared" si="3"/>
        <v>-4.0588936890535683</v>
      </c>
      <c r="R20" s="26">
        <f t="shared" si="3"/>
        <v>-4.2378638300988882</v>
      </c>
      <c r="S20" s="26">
        <f t="shared" si="3"/>
        <v>-4.0588936890535683</v>
      </c>
      <c r="T20" s="26">
        <f t="shared" si="3"/>
        <v>-3.9885043611621707</v>
      </c>
      <c r="U20" s="80">
        <f t="shared" si="3"/>
        <v>-4.0350469470992012</v>
      </c>
      <c r="W20" s="26"/>
      <c r="X20" s="26"/>
      <c r="Y20" s="26"/>
      <c r="Z20" s="23"/>
      <c r="AA20" s="23"/>
      <c r="AB20" s="23"/>
      <c r="AC20" s="23"/>
      <c r="AD20" s="23"/>
      <c r="AE20" s="23"/>
      <c r="AG20" s="23"/>
      <c r="AI20" s="23"/>
      <c r="AK20" s="23"/>
      <c r="AM20" s="23"/>
    </row>
    <row r="21" spans="2:40" s="39" customFormat="1" ht="12.75" x14ac:dyDescent="0.2">
      <c r="B21" s="86"/>
      <c r="C21" s="84"/>
      <c r="D21" s="61" t="s">
        <v>37</v>
      </c>
      <c r="E21" s="84"/>
      <c r="F21" s="84"/>
      <c r="G21" s="84"/>
      <c r="H21" s="84"/>
      <c r="I21" s="84"/>
      <c r="J21" s="84"/>
      <c r="K21" s="84"/>
      <c r="L21" s="85"/>
      <c r="O21" s="1"/>
      <c r="P21" s="16">
        <f t="shared" si="2"/>
        <v>401.99999999999994</v>
      </c>
      <c r="Q21" s="79">
        <f t="shared" si="3"/>
        <v>-3.4266254735540556</v>
      </c>
      <c r="R21" s="26">
        <f t="shared" si="3"/>
        <v>-3.6259342817774622</v>
      </c>
      <c r="S21" s="26">
        <f t="shared" si="3"/>
        <v>-3.4422223286050744</v>
      </c>
      <c r="T21" s="26">
        <f t="shared" si="3"/>
        <v>-3.3364276645824775</v>
      </c>
      <c r="U21" s="80">
        <f t="shared" si="3"/>
        <v>-3.4266254735540556</v>
      </c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</row>
    <row r="22" spans="2:40" ht="15.75" thickBot="1" x14ac:dyDescent="0.3">
      <c r="B22" s="86"/>
      <c r="C22" s="84"/>
      <c r="D22" s="58"/>
      <c r="E22" s="84"/>
      <c r="F22" s="84"/>
      <c r="G22" s="84"/>
      <c r="H22" s="84"/>
      <c r="I22" s="84"/>
      <c r="J22" s="84"/>
      <c r="K22" s="84"/>
      <c r="L22" s="85"/>
      <c r="P22" s="16">
        <f t="shared" si="2"/>
        <v>477.99999999999983</v>
      </c>
      <c r="Q22" s="81">
        <f t="shared" si="3"/>
        <v>-3.0115879742752121</v>
      </c>
      <c r="R22" s="82">
        <f t="shared" si="3"/>
        <v>-3.197599959885161</v>
      </c>
      <c r="S22" s="82">
        <f t="shared" si="3"/>
        <v>-3.0588936890535687</v>
      </c>
      <c r="T22" s="82">
        <f t="shared" si="3"/>
        <v>-2.9434164716336326</v>
      </c>
      <c r="U22" s="83">
        <f t="shared" si="3"/>
        <v>-3.0469210473874924</v>
      </c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</row>
    <row r="23" spans="2:40" ht="12.75" x14ac:dyDescent="0.2">
      <c r="B23" s="86"/>
      <c r="C23" s="84"/>
      <c r="D23" s="84" t="s">
        <v>31</v>
      </c>
      <c r="E23" s="84"/>
      <c r="F23" s="84"/>
      <c r="G23" s="62"/>
      <c r="H23" s="84"/>
      <c r="I23" s="84"/>
      <c r="J23" s="84"/>
      <c r="K23" s="84"/>
      <c r="L23" s="85"/>
      <c r="M23" s="4"/>
      <c r="N23" s="4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</row>
    <row r="24" spans="2:40" ht="12.75" x14ac:dyDescent="0.2">
      <c r="B24" s="86"/>
      <c r="C24" s="84"/>
      <c r="D24" s="61"/>
      <c r="E24" s="84"/>
      <c r="F24" s="84"/>
      <c r="G24" s="61"/>
      <c r="H24" s="84"/>
      <c r="I24" s="84"/>
      <c r="J24" s="84"/>
      <c r="K24" s="84"/>
      <c r="L24" s="85"/>
      <c r="M24" s="4"/>
      <c r="N24" s="4"/>
      <c r="P24" s="24" t="s">
        <v>14</v>
      </c>
      <c r="Q24" s="25">
        <f>SLOPE(Q18:Q22,$P$10:$P$14)</f>
        <v>5.740234679604707E-3</v>
      </c>
      <c r="R24" s="25">
        <f t="shared" ref="R24:U24" si="4">SLOPE(R18:R22,$P$10:$P$14)</f>
        <v>5.5634905674199139E-3</v>
      </c>
      <c r="S24" s="25">
        <f t="shared" si="4"/>
        <v>5.6689157431412127E-3</v>
      </c>
      <c r="T24" s="25">
        <f t="shared" si="4"/>
        <v>5.6657551540604586E-3</v>
      </c>
      <c r="U24" s="25">
        <f t="shared" si="4"/>
        <v>5.3870905901537555E-3</v>
      </c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</row>
    <row r="25" spans="2:40" ht="12.75" x14ac:dyDescent="0.2">
      <c r="B25" s="86"/>
      <c r="C25" s="84"/>
      <c r="D25" s="61" t="s">
        <v>33</v>
      </c>
      <c r="E25" s="84"/>
      <c r="F25" s="84"/>
      <c r="G25" s="61"/>
      <c r="H25" s="84"/>
      <c r="I25" s="84"/>
      <c r="J25" s="84"/>
      <c r="K25" s="84"/>
      <c r="L25" s="85"/>
      <c r="M25" s="4"/>
      <c r="N25" s="4"/>
      <c r="O25" s="4"/>
      <c r="P25" s="38" t="s">
        <v>32</v>
      </c>
      <c r="Q25" s="30">
        <f>1/Q24</f>
        <v>174.20890535243126</v>
      </c>
      <c r="R25" s="30">
        <f t="shared" ref="R25:U25" si="5">1/R24</f>
        <v>179.74327230031651</v>
      </c>
      <c r="S25" s="30">
        <f t="shared" si="5"/>
        <v>176.40057557918269</v>
      </c>
      <c r="T25" s="30">
        <f t="shared" si="5"/>
        <v>176.49897900782619</v>
      </c>
      <c r="U25" s="30">
        <f t="shared" si="5"/>
        <v>185.62895560504367</v>
      </c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</row>
    <row r="26" spans="2:40" ht="13.5" thickBot="1" x14ac:dyDescent="0.25">
      <c r="B26" s="86"/>
      <c r="C26" s="84"/>
      <c r="D26" s="61" t="s">
        <v>34</v>
      </c>
      <c r="E26" s="84"/>
      <c r="F26" s="84"/>
      <c r="G26" s="61"/>
      <c r="H26" s="84"/>
      <c r="I26" s="84"/>
      <c r="J26" s="84"/>
      <c r="K26" s="84"/>
      <c r="L26" s="85"/>
      <c r="M26" s="4"/>
      <c r="N26" s="4"/>
      <c r="O26" s="4"/>
      <c r="P26" s="24" t="s">
        <v>5</v>
      </c>
      <c r="Q26" s="32">
        <f>$O$3/Q25</f>
        <v>5.510625292420519</v>
      </c>
      <c r="R26" s="32">
        <f>$O$3/R25</f>
        <v>5.3409509447231178</v>
      </c>
      <c r="S26" s="32">
        <f>$O$3/S25</f>
        <v>5.4421591134155642</v>
      </c>
      <c r="T26" s="32">
        <f>$O$3/T25</f>
        <v>5.4391249478980406</v>
      </c>
      <c r="U26" s="32">
        <f>$O$3/U25</f>
        <v>5.1716069665476052</v>
      </c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</row>
    <row r="27" spans="2:40" ht="15.75" thickBot="1" x14ac:dyDescent="0.3">
      <c r="B27" s="86"/>
      <c r="C27" s="84"/>
      <c r="D27" s="58"/>
      <c r="E27" s="84"/>
      <c r="F27" s="84"/>
      <c r="G27" s="84"/>
      <c r="H27" s="84"/>
      <c r="I27" s="84"/>
      <c r="J27" s="84"/>
      <c r="K27" s="84"/>
      <c r="L27" s="85"/>
      <c r="M27" s="4"/>
      <c r="N27" s="4"/>
      <c r="O27" s="4"/>
      <c r="P27" s="38" t="s">
        <v>15</v>
      </c>
      <c r="Q27" s="52">
        <f>Q14</f>
        <v>0.124</v>
      </c>
      <c r="R27" s="53">
        <f>R14</f>
        <v>0.109</v>
      </c>
      <c r="S27" s="53">
        <f>S14</f>
        <v>0.12</v>
      </c>
      <c r="T27" s="53">
        <f>T14</f>
        <v>0.13</v>
      </c>
      <c r="U27" s="54">
        <f>U14</f>
        <v>0.121</v>
      </c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</row>
    <row r="28" spans="2:40" ht="12.75" x14ac:dyDescent="0.2">
      <c r="B28" s="86"/>
      <c r="C28" s="84"/>
      <c r="D28" s="89" t="s">
        <v>36</v>
      </c>
      <c r="E28" s="84"/>
      <c r="F28" s="84"/>
      <c r="G28" s="84"/>
      <c r="H28" s="84"/>
      <c r="I28" s="84"/>
      <c r="J28" s="84"/>
      <c r="K28" s="84"/>
      <c r="L28" s="85"/>
      <c r="M28" s="4"/>
      <c r="N28" s="4"/>
      <c r="O28" s="4"/>
      <c r="P28" s="24" t="s">
        <v>7</v>
      </c>
      <c r="Q28" s="33">
        <f>POWER(2,Q26)*(Q27/$O$2)</f>
        <v>113.06161603390782</v>
      </c>
      <c r="R28" s="33">
        <f>POWER(2,R26)*(R27/$O$2)</f>
        <v>88.35740111374804</v>
      </c>
      <c r="S28" s="33">
        <f>POWER(2,S26)*(S27/$O$2)</f>
        <v>104.34325393352263</v>
      </c>
      <c r="T28" s="33">
        <f>POWER(2,T26)*(T27/$O$2)</f>
        <v>112.80104095842653</v>
      </c>
      <c r="U28" s="33">
        <f>POWER(2,U26)*(U27/$O$2)</f>
        <v>87.221628027135523</v>
      </c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</row>
    <row r="29" spans="2:40" ht="12.75" x14ac:dyDescent="0.2">
      <c r="B29" s="86"/>
      <c r="C29" s="84"/>
      <c r="D29" s="84"/>
      <c r="E29" s="84"/>
      <c r="F29" s="84"/>
      <c r="G29" s="84"/>
      <c r="H29" s="84"/>
      <c r="I29" s="84"/>
      <c r="J29" s="84"/>
      <c r="K29" s="84"/>
      <c r="L29" s="85"/>
      <c r="M29" s="4"/>
      <c r="N29" s="4"/>
      <c r="O29" s="4"/>
      <c r="P29" s="4" t="s">
        <v>16</v>
      </c>
      <c r="Q29" s="4">
        <v>25000</v>
      </c>
      <c r="R29" s="4">
        <v>25000</v>
      </c>
      <c r="S29" s="4">
        <v>25000</v>
      </c>
      <c r="T29" s="4">
        <v>25000</v>
      </c>
      <c r="U29" s="4">
        <v>25000</v>
      </c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</row>
    <row r="30" spans="2:40" ht="12.75" x14ac:dyDescent="0.2">
      <c r="B30" s="86"/>
      <c r="C30" s="84"/>
      <c r="D30" s="61" t="s">
        <v>39</v>
      </c>
      <c r="E30" s="84"/>
      <c r="F30" s="84"/>
      <c r="G30" s="84"/>
      <c r="H30" s="84"/>
      <c r="I30" s="84"/>
      <c r="J30" s="84"/>
      <c r="K30" s="84"/>
      <c r="L30" s="85"/>
      <c r="M30" s="4"/>
      <c r="N30" s="4"/>
      <c r="O30" s="4"/>
      <c r="P30" s="35" t="s">
        <v>17</v>
      </c>
      <c r="Q30" s="36">
        <f>Q29/Q28</f>
        <v>221.1183678154959</v>
      </c>
      <c r="R30" s="36">
        <f>R29/R28</f>
        <v>282.94177606939712</v>
      </c>
      <c r="S30" s="36">
        <f>S29/S28</f>
        <v>239.59383148936075</v>
      </c>
      <c r="T30" s="36">
        <f>T29/T28</f>
        <v>221.62916040122266</v>
      </c>
      <c r="U30" s="36">
        <f>U29/U28</f>
        <v>286.62615644163679</v>
      </c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</row>
    <row r="31" spans="2:40" ht="12.75" x14ac:dyDescent="0.2">
      <c r="B31" s="86"/>
      <c r="C31" s="84"/>
      <c r="D31" s="61"/>
      <c r="E31" s="84"/>
      <c r="F31" s="84"/>
      <c r="G31" s="84"/>
      <c r="H31" s="84"/>
      <c r="I31" s="84"/>
      <c r="J31" s="84"/>
      <c r="K31" s="84"/>
      <c r="L31" s="85"/>
      <c r="M31" s="29"/>
      <c r="N31" s="29"/>
      <c r="O31" s="4"/>
      <c r="V31" s="26"/>
      <c r="W31" s="26"/>
      <c r="X31" s="26"/>
      <c r="Y31" s="26"/>
      <c r="Z31" s="26"/>
      <c r="AA31" s="26"/>
      <c r="AB31" s="26"/>
    </row>
    <row r="32" spans="2:40" ht="12.75" x14ac:dyDescent="0.2">
      <c r="B32" s="86"/>
      <c r="C32" s="84"/>
      <c r="D32" s="89" t="s">
        <v>40</v>
      </c>
      <c r="E32" s="84"/>
      <c r="F32" s="84"/>
      <c r="G32" s="84"/>
      <c r="H32" s="84"/>
      <c r="I32" s="84"/>
      <c r="J32" s="84"/>
      <c r="K32" s="84"/>
      <c r="L32" s="85"/>
      <c r="M32" s="27"/>
      <c r="N32" s="27"/>
      <c r="O32" s="4"/>
      <c r="V32" s="26"/>
      <c r="W32" s="26"/>
      <c r="X32" s="26"/>
      <c r="Y32" s="26"/>
      <c r="Z32" s="26"/>
      <c r="AA32" s="26"/>
      <c r="AB32" s="26"/>
    </row>
    <row r="33" spans="2:40" ht="12.75" x14ac:dyDescent="0.2">
      <c r="B33" s="86"/>
      <c r="C33" s="84"/>
      <c r="D33" s="84"/>
      <c r="E33" s="84"/>
      <c r="F33" s="84"/>
      <c r="G33" s="84"/>
      <c r="H33" s="84"/>
      <c r="I33" s="84"/>
      <c r="J33" s="84"/>
      <c r="K33" s="84"/>
      <c r="L33" s="85"/>
      <c r="M33" s="27"/>
      <c r="N33" s="27"/>
      <c r="O33" s="4"/>
      <c r="V33" s="26"/>
      <c r="W33" s="26"/>
      <c r="X33" s="26"/>
      <c r="Y33" s="26"/>
      <c r="Z33" s="26"/>
      <c r="AA33" s="26"/>
      <c r="AB33" s="26"/>
    </row>
    <row r="34" spans="2:40" ht="12.75" x14ac:dyDescent="0.2">
      <c r="B34" s="86"/>
      <c r="C34" s="84"/>
      <c r="D34" s="61" t="s">
        <v>41</v>
      </c>
      <c r="E34" s="84"/>
      <c r="F34" s="84"/>
      <c r="G34" s="84"/>
      <c r="H34" s="84"/>
      <c r="I34" s="84"/>
      <c r="J34" s="84"/>
      <c r="K34" s="84"/>
      <c r="L34" s="85"/>
      <c r="M34" s="27"/>
      <c r="N34" s="27"/>
      <c r="O34" s="4"/>
      <c r="V34" s="26"/>
      <c r="W34" s="26"/>
      <c r="X34" s="26"/>
      <c r="Y34" s="26"/>
      <c r="Z34" s="26"/>
      <c r="AA34" s="26"/>
      <c r="AB34" s="26"/>
    </row>
    <row r="35" spans="2:40" ht="12.75" x14ac:dyDescent="0.2">
      <c r="B35" s="86"/>
      <c r="C35" s="84"/>
      <c r="D35" s="84"/>
      <c r="E35" s="84"/>
      <c r="F35" s="84"/>
      <c r="G35" s="84"/>
      <c r="H35" s="84"/>
      <c r="I35" s="84"/>
      <c r="J35" s="84"/>
      <c r="K35" s="84"/>
      <c r="L35" s="85"/>
      <c r="O35" s="16"/>
      <c r="V35" s="26"/>
      <c r="W35" s="26"/>
      <c r="X35" s="26"/>
      <c r="Y35" s="26"/>
      <c r="Z35" s="26"/>
      <c r="AA35" s="26"/>
      <c r="AB35" s="26"/>
      <c r="AE35" s="29"/>
      <c r="AG35" s="29"/>
      <c r="AI35" s="29"/>
      <c r="AK35" s="29"/>
      <c r="AM35" s="29"/>
    </row>
    <row r="36" spans="2:40" ht="14.25" x14ac:dyDescent="0.2">
      <c r="B36" s="60"/>
      <c r="C36" s="67"/>
      <c r="D36" s="89" t="s">
        <v>42</v>
      </c>
      <c r="E36" s="67"/>
      <c r="F36" s="67"/>
      <c r="G36" s="67"/>
      <c r="H36" s="67"/>
      <c r="I36" s="67"/>
      <c r="J36" s="67"/>
      <c r="K36" s="67"/>
      <c r="L36" s="68"/>
      <c r="M36" s="27"/>
      <c r="N36" s="30"/>
      <c r="V36" s="26"/>
      <c r="W36" s="26"/>
      <c r="X36" s="26"/>
      <c r="Y36" s="26"/>
      <c r="Z36" s="26"/>
      <c r="AA36" s="26"/>
      <c r="AB36" s="26"/>
      <c r="AE36" s="31"/>
      <c r="AG36" s="31"/>
      <c r="AI36" s="31"/>
      <c r="AK36" s="31"/>
      <c r="AM36" s="31"/>
    </row>
    <row r="37" spans="2:40" ht="14.25" x14ac:dyDescent="0.2">
      <c r="B37" s="66"/>
      <c r="C37" s="67"/>
      <c r="D37" s="61"/>
      <c r="E37" s="67"/>
      <c r="F37" s="67"/>
      <c r="G37" s="67"/>
      <c r="H37" s="67"/>
      <c r="I37" s="67"/>
      <c r="J37" s="67"/>
      <c r="K37" s="67"/>
      <c r="L37" s="68"/>
      <c r="M37" s="27"/>
      <c r="N37" s="27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</row>
    <row r="38" spans="2:40" ht="14.25" x14ac:dyDescent="0.2">
      <c r="B38" s="66"/>
      <c r="C38" s="67"/>
      <c r="D38" s="67"/>
      <c r="E38" s="67"/>
      <c r="F38" s="67"/>
      <c r="G38" s="67"/>
      <c r="H38" s="67"/>
      <c r="I38" s="67"/>
      <c r="J38" s="67"/>
      <c r="K38" s="67"/>
      <c r="L38" s="68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</row>
    <row r="39" spans="2:40" ht="14.25" x14ac:dyDescent="0.2">
      <c r="B39" s="87" t="s">
        <v>43</v>
      </c>
      <c r="C39" s="88"/>
      <c r="D39" s="88" t="s">
        <v>44</v>
      </c>
      <c r="E39" s="67"/>
      <c r="F39" s="67"/>
      <c r="G39" s="67"/>
      <c r="H39" s="67"/>
      <c r="I39" s="67"/>
      <c r="J39" s="67"/>
      <c r="K39" s="67"/>
      <c r="L39" s="68"/>
      <c r="M39" s="27"/>
      <c r="N39" s="28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</row>
    <row r="40" spans="2:40" ht="14.25" x14ac:dyDescent="0.2">
      <c r="B40" s="66"/>
      <c r="C40" s="67"/>
      <c r="D40" s="67"/>
      <c r="E40" s="67"/>
      <c r="F40" s="67"/>
      <c r="G40" s="67"/>
      <c r="H40" s="67"/>
      <c r="I40" s="67"/>
      <c r="J40" s="67"/>
      <c r="K40" s="67"/>
      <c r="L40" s="68"/>
      <c r="M40" s="27"/>
      <c r="N40" s="27"/>
      <c r="O40" s="4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</row>
    <row r="41" spans="2:40" ht="14.25" x14ac:dyDescent="0.2">
      <c r="B41" s="66"/>
      <c r="C41" s="67"/>
      <c r="D41" s="61"/>
      <c r="E41" s="67"/>
      <c r="F41" s="67"/>
      <c r="G41" s="67"/>
      <c r="H41" s="67"/>
      <c r="I41" s="67"/>
      <c r="J41" s="67"/>
      <c r="K41" s="67"/>
      <c r="L41" s="68"/>
      <c r="M41" s="27"/>
      <c r="N41" s="28"/>
      <c r="O41" s="16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</row>
    <row r="42" spans="2:40" thickBot="1" x14ac:dyDescent="0.25">
      <c r="B42" s="69"/>
      <c r="C42" s="70"/>
      <c r="D42" s="63" t="s">
        <v>38</v>
      </c>
      <c r="E42" s="70"/>
      <c r="F42" s="70"/>
      <c r="G42" s="70"/>
      <c r="H42" s="70"/>
      <c r="I42" s="70"/>
      <c r="J42" s="70"/>
      <c r="K42" s="70"/>
      <c r="L42" s="71"/>
      <c r="M42" s="34"/>
      <c r="N42" s="3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2:40" x14ac:dyDescent="0.25"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</row>
    <row r="59" spans="14:20" x14ac:dyDescent="0.25">
      <c r="N59" s="22"/>
      <c r="O59" s="19"/>
      <c r="P59" s="19"/>
      <c r="Q59" s="19"/>
      <c r="R59" s="19"/>
      <c r="S59" s="19"/>
      <c r="T59" s="37"/>
    </row>
    <row r="60" spans="14:20" x14ac:dyDescent="0.25">
      <c r="N60" s="22"/>
      <c r="O60" s="19"/>
      <c r="P60" s="19"/>
      <c r="Q60" s="19"/>
      <c r="R60" s="19"/>
      <c r="S60" s="19"/>
      <c r="T60" s="37"/>
    </row>
    <row r="61" spans="14:20" x14ac:dyDescent="0.25">
      <c r="N61" s="22"/>
      <c r="O61" s="19"/>
      <c r="P61" s="19"/>
      <c r="Q61" s="19"/>
      <c r="R61" s="19"/>
      <c r="S61" s="19"/>
      <c r="T61" s="37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Overnight dilution calculation</vt:lpstr>
    </vt:vector>
  </TitlesOfParts>
  <Company>UvA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 Meiresonne</dc:creator>
  <cp:lastModifiedBy>Nils Meiresonne</cp:lastModifiedBy>
  <dcterms:created xsi:type="dcterms:W3CDTF">2017-10-20T11:15:57Z</dcterms:created>
  <dcterms:modified xsi:type="dcterms:W3CDTF">2017-11-09T12:51:09Z</dcterms:modified>
</cp:coreProperties>
</file>